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645" windowWidth="20730" windowHeight="7455" tabRatio="950" activeTab="2"/>
  </bookViews>
  <sheets>
    <sheet name="สรุปภาพรวม" sheetId="8" r:id="rId1"/>
    <sheet name="รวมเพิ่ม" sheetId="9" r:id="rId2"/>
    <sheet name="ผ.01" sheetId="1" r:id="rId3"/>
    <sheet name="ผ.02" sheetId="2" r:id="rId4"/>
    <sheet name="ผ.05" sheetId="4" r:id="rId5"/>
    <sheet name="รวมเปลี่ยนแปลง" sheetId="10" r:id="rId6"/>
    <sheet name="ป(ผ.01)" sheetId="5" r:id="rId7"/>
    <sheet name="ป(ผ.03)" sheetId="13" r:id="rId8"/>
    <sheet name="ป(ผ.05)" sheetId="3" r:id="rId9"/>
  </sheets>
  <definedNames>
    <definedName name="_xlnm.Print_Titles" localSheetId="2">ผ.01!$6:$8</definedName>
    <definedName name="_xlnm.Print_Titles" localSheetId="0">สรุปภาพรวม!$6:$8</definedName>
  </definedNames>
  <calcPr calcId="144525"/>
</workbook>
</file>

<file path=xl/calcChain.xml><?xml version="1.0" encoding="utf-8"?>
<calcChain xmlns="http://schemas.openxmlformats.org/spreadsheetml/2006/main">
  <c r="C18" i="3" l="1"/>
  <c r="D18" i="3"/>
  <c r="E18" i="3"/>
  <c r="F18" i="3"/>
  <c r="G18" i="3"/>
  <c r="H18" i="3"/>
  <c r="I18" i="3"/>
  <c r="J18" i="3"/>
  <c r="K18" i="3"/>
  <c r="B11" i="3"/>
  <c r="G11" i="3"/>
  <c r="C26" i="10" l="1"/>
  <c r="D26" i="10"/>
  <c r="E26" i="10"/>
  <c r="F26" i="10"/>
  <c r="G26" i="10"/>
  <c r="H26" i="10"/>
  <c r="I26" i="10"/>
  <c r="B26" i="10"/>
  <c r="J25" i="10"/>
  <c r="K25" i="10"/>
  <c r="C41" i="8"/>
  <c r="D41" i="8"/>
  <c r="E41" i="8"/>
  <c r="F41" i="8"/>
  <c r="G41" i="8"/>
  <c r="H41" i="8"/>
  <c r="I41" i="8"/>
  <c r="B41" i="8"/>
  <c r="C36" i="8"/>
  <c r="D36" i="8"/>
  <c r="E36" i="8"/>
  <c r="F36" i="8"/>
  <c r="G36" i="8"/>
  <c r="H36" i="8"/>
  <c r="I36" i="8"/>
  <c r="B36" i="8"/>
  <c r="C33" i="8"/>
  <c r="D33" i="8"/>
  <c r="E33" i="8"/>
  <c r="F33" i="8"/>
  <c r="G33" i="8"/>
  <c r="H33" i="8"/>
  <c r="I33" i="8"/>
  <c r="B33" i="8"/>
  <c r="C21" i="8"/>
  <c r="D21" i="8"/>
  <c r="E21" i="8"/>
  <c r="F21" i="8"/>
  <c r="G21" i="8"/>
  <c r="H21" i="8"/>
  <c r="I21" i="8"/>
  <c r="B21" i="8"/>
  <c r="J32" i="8" l="1"/>
  <c r="K32" i="8"/>
  <c r="K10" i="10" l="1"/>
  <c r="J10" i="10"/>
  <c r="C25" i="5"/>
  <c r="D25" i="5"/>
  <c r="E25" i="5"/>
  <c r="F25" i="5"/>
  <c r="G25" i="5"/>
  <c r="H25" i="5"/>
  <c r="I25" i="5"/>
  <c r="B25" i="5"/>
  <c r="I21" i="10"/>
  <c r="H21" i="10"/>
  <c r="G21" i="10"/>
  <c r="F21" i="10"/>
  <c r="E21" i="10"/>
  <c r="D21" i="10"/>
  <c r="C21" i="10"/>
  <c r="B21" i="10"/>
  <c r="K20" i="10"/>
  <c r="K21" i="10" s="1"/>
  <c r="J20" i="10"/>
  <c r="J21" i="10" s="1"/>
  <c r="K17" i="10"/>
  <c r="J17" i="10"/>
  <c r="C22" i="9"/>
  <c r="D22" i="9"/>
  <c r="E22" i="9"/>
  <c r="F22" i="9"/>
  <c r="G22" i="9"/>
  <c r="H22" i="9"/>
  <c r="I22" i="9"/>
  <c r="B22" i="9"/>
  <c r="K21" i="9"/>
  <c r="B18" i="3"/>
  <c r="C18" i="1"/>
  <c r="D18" i="1"/>
  <c r="E18" i="1"/>
  <c r="F18" i="1"/>
  <c r="G18" i="1"/>
  <c r="H18" i="1"/>
  <c r="I18" i="1"/>
  <c r="J18" i="1"/>
  <c r="K18" i="1"/>
  <c r="B18" i="1"/>
  <c r="K17" i="3" l="1"/>
  <c r="J17" i="3"/>
  <c r="J13" i="3"/>
  <c r="K13" i="3"/>
  <c r="B14" i="3"/>
  <c r="C14" i="3"/>
  <c r="D14" i="3"/>
  <c r="E14" i="3"/>
  <c r="F14" i="3"/>
  <c r="G14" i="3"/>
  <c r="H14" i="3"/>
  <c r="I14" i="3"/>
  <c r="J14" i="3"/>
  <c r="K14" i="3"/>
  <c r="C11" i="3"/>
  <c r="D11" i="3"/>
  <c r="E11" i="3"/>
  <c r="F11" i="3"/>
  <c r="H11" i="3"/>
  <c r="I11" i="3"/>
  <c r="C12" i="13"/>
  <c r="D12" i="13"/>
  <c r="E12" i="13"/>
  <c r="F12" i="13"/>
  <c r="G12" i="13"/>
  <c r="H12" i="13"/>
  <c r="I12" i="13"/>
  <c r="J12" i="13"/>
  <c r="K12" i="13"/>
  <c r="B12" i="13"/>
  <c r="C11" i="13"/>
  <c r="D11" i="13"/>
  <c r="E11" i="13"/>
  <c r="F11" i="13"/>
  <c r="G11" i="13"/>
  <c r="H11" i="13"/>
  <c r="I11" i="13"/>
  <c r="B11" i="13"/>
  <c r="K10" i="13"/>
  <c r="J10" i="13"/>
  <c r="C15" i="5"/>
  <c r="D15" i="5"/>
  <c r="E15" i="5"/>
  <c r="F15" i="5"/>
  <c r="G15" i="5"/>
  <c r="H15" i="5"/>
  <c r="I15" i="5"/>
  <c r="B15" i="5"/>
  <c r="C18" i="5"/>
  <c r="D18" i="5"/>
  <c r="E18" i="5"/>
  <c r="F18" i="5"/>
  <c r="G18" i="5"/>
  <c r="H18" i="5"/>
  <c r="I18" i="5"/>
  <c r="B18" i="5"/>
  <c r="C21" i="5"/>
  <c r="D21" i="5"/>
  <c r="E21" i="5"/>
  <c r="F21" i="5"/>
  <c r="G21" i="5"/>
  <c r="H21" i="5"/>
  <c r="I21" i="5"/>
  <c r="B21" i="5"/>
  <c r="K20" i="5"/>
  <c r="K21" i="5" s="1"/>
  <c r="J20" i="5"/>
  <c r="J21" i="5" s="1"/>
  <c r="K17" i="5"/>
  <c r="K18" i="5" s="1"/>
  <c r="J17" i="5"/>
  <c r="J18" i="5" s="1"/>
  <c r="K11" i="13" l="1"/>
  <c r="J11" i="13"/>
  <c r="C11" i="5" l="1"/>
  <c r="C26" i="5" s="1"/>
  <c r="D11" i="5"/>
  <c r="D26" i="5" s="1"/>
  <c r="E11" i="5"/>
  <c r="E26" i="5" s="1"/>
  <c r="F11" i="5"/>
  <c r="F26" i="5" s="1"/>
  <c r="G11" i="5"/>
  <c r="G26" i="5" s="1"/>
  <c r="H11" i="5"/>
  <c r="H26" i="5" s="1"/>
  <c r="I11" i="5"/>
  <c r="I26" i="5" s="1"/>
  <c r="B11" i="5"/>
  <c r="B26" i="5" s="1"/>
  <c r="I12" i="2"/>
  <c r="I20" i="2" s="1"/>
  <c r="H12" i="2"/>
  <c r="H20" i="2" s="1"/>
  <c r="G12" i="2"/>
  <c r="G20" i="2" s="1"/>
  <c r="F12" i="2"/>
  <c r="F20" i="2" s="1"/>
  <c r="E12" i="2"/>
  <c r="D12" i="2"/>
  <c r="D20" i="2" s="1"/>
  <c r="C12" i="2"/>
  <c r="C20" i="2" s="1"/>
  <c r="B12" i="2"/>
  <c r="B20" i="2" s="1"/>
  <c r="I19" i="2"/>
  <c r="H19" i="2"/>
  <c r="G19" i="2"/>
  <c r="F19" i="2"/>
  <c r="E19" i="2"/>
  <c r="D19" i="2"/>
  <c r="C19" i="2"/>
  <c r="B19" i="2"/>
  <c r="K18" i="2"/>
  <c r="K19" i="2" s="1"/>
  <c r="J18" i="2"/>
  <c r="J19" i="2" s="1"/>
  <c r="I15" i="2"/>
  <c r="H15" i="2"/>
  <c r="G15" i="2"/>
  <c r="F15" i="2"/>
  <c r="E15" i="2"/>
  <c r="D15" i="2"/>
  <c r="C15" i="2"/>
  <c r="B15" i="2"/>
  <c r="K14" i="2"/>
  <c r="K15" i="2" s="1"/>
  <c r="J14" i="2"/>
  <c r="J15" i="2" s="1"/>
  <c r="I21" i="1"/>
  <c r="H21" i="1"/>
  <c r="G21" i="1"/>
  <c r="F21" i="1"/>
  <c r="E21" i="1"/>
  <c r="D21" i="1"/>
  <c r="C21" i="1"/>
  <c r="B21" i="1"/>
  <c r="K20" i="1"/>
  <c r="K21" i="1" s="1"/>
  <c r="J20" i="1"/>
  <c r="J21" i="1" s="1"/>
  <c r="J17" i="1"/>
  <c r="K17" i="1"/>
  <c r="K16" i="1"/>
  <c r="J16" i="1"/>
  <c r="E20" i="2" l="1"/>
  <c r="J13" i="1"/>
  <c r="K13" i="1"/>
  <c r="B14" i="1"/>
  <c r="C14" i="1"/>
  <c r="D14" i="1"/>
  <c r="E14" i="1"/>
  <c r="F14" i="1"/>
  <c r="G14" i="1"/>
  <c r="H14" i="1"/>
  <c r="I14" i="1"/>
  <c r="J14" i="1"/>
  <c r="K14" i="1"/>
  <c r="J15" i="8" l="1"/>
  <c r="K15" i="8"/>
  <c r="K24" i="10"/>
  <c r="K26" i="10" s="1"/>
  <c r="J24" i="10"/>
  <c r="J26" i="10" s="1"/>
  <c r="K24" i="5"/>
  <c r="K25" i="5" s="1"/>
  <c r="J24" i="5"/>
  <c r="J25" i="5" s="1"/>
  <c r="C18" i="10" l="1"/>
  <c r="D18" i="10"/>
  <c r="E18" i="10"/>
  <c r="F18" i="10"/>
  <c r="G18" i="10"/>
  <c r="H18" i="10"/>
  <c r="I18" i="10"/>
  <c r="B18" i="10"/>
  <c r="K18" i="10" l="1"/>
  <c r="J18" i="10"/>
  <c r="I15" i="10"/>
  <c r="H15" i="10"/>
  <c r="G15" i="10"/>
  <c r="F15" i="10"/>
  <c r="E15" i="10"/>
  <c r="D15" i="10"/>
  <c r="C15" i="10"/>
  <c r="B15" i="10"/>
  <c r="K14" i="10"/>
  <c r="K15" i="10" s="1"/>
  <c r="J14" i="10"/>
  <c r="J15" i="10" s="1"/>
  <c r="I11" i="10"/>
  <c r="I27" i="10" s="1"/>
  <c r="H11" i="10"/>
  <c r="H27" i="10" s="1"/>
  <c r="G11" i="10"/>
  <c r="G27" i="10" s="1"/>
  <c r="F11" i="10"/>
  <c r="F27" i="10" s="1"/>
  <c r="E11" i="10"/>
  <c r="E27" i="10" s="1"/>
  <c r="D11" i="10"/>
  <c r="D27" i="10" s="1"/>
  <c r="C11" i="10"/>
  <c r="C27" i="10" s="1"/>
  <c r="B11" i="10"/>
  <c r="B27" i="10" s="1"/>
  <c r="K11" i="10"/>
  <c r="K27" i="10" s="1"/>
  <c r="J11" i="10"/>
  <c r="J27" i="10" s="1"/>
  <c r="J20" i="8" l="1"/>
  <c r="K20" i="8"/>
  <c r="C25" i="9"/>
  <c r="D25" i="9"/>
  <c r="E25" i="9"/>
  <c r="F25" i="9"/>
  <c r="G25" i="9"/>
  <c r="H25" i="9"/>
  <c r="I25" i="9"/>
  <c r="B25" i="9"/>
  <c r="I29" i="9"/>
  <c r="H29" i="9"/>
  <c r="G29" i="9"/>
  <c r="F29" i="9"/>
  <c r="E29" i="9"/>
  <c r="D29" i="9"/>
  <c r="C29" i="9"/>
  <c r="B29" i="9"/>
  <c r="K28" i="9"/>
  <c r="J28" i="9"/>
  <c r="J29" i="9" s="1"/>
  <c r="K29" i="9"/>
  <c r="K24" i="9"/>
  <c r="K25" i="9" s="1"/>
  <c r="J24" i="9"/>
  <c r="J25" i="9" s="1"/>
  <c r="K20" i="9"/>
  <c r="K22" i="9" s="1"/>
  <c r="J20" i="9"/>
  <c r="J22" i="9" s="1"/>
  <c r="I18" i="9"/>
  <c r="H18" i="9"/>
  <c r="G18" i="9"/>
  <c r="F18" i="9"/>
  <c r="E18" i="9"/>
  <c r="D18" i="9"/>
  <c r="C18" i="9"/>
  <c r="B18" i="9"/>
  <c r="K17" i="9"/>
  <c r="K18" i="9" s="1"/>
  <c r="J17" i="9"/>
  <c r="J18" i="9" s="1"/>
  <c r="I15" i="9"/>
  <c r="H15" i="9"/>
  <c r="G15" i="9"/>
  <c r="F15" i="9"/>
  <c r="E15" i="9"/>
  <c r="D15" i="9"/>
  <c r="C15" i="9"/>
  <c r="B15" i="9"/>
  <c r="K14" i="9"/>
  <c r="J14" i="9"/>
  <c r="I11" i="9"/>
  <c r="I30" i="9" s="1"/>
  <c r="H11" i="9"/>
  <c r="H30" i="9" s="1"/>
  <c r="G11" i="9"/>
  <c r="G30" i="9" s="1"/>
  <c r="F11" i="9"/>
  <c r="F30" i="9" s="1"/>
  <c r="E11" i="9"/>
  <c r="E30" i="9" s="1"/>
  <c r="D11" i="9"/>
  <c r="D30" i="9" s="1"/>
  <c r="C11" i="9"/>
  <c r="C30" i="9" s="1"/>
  <c r="B11" i="9"/>
  <c r="B30" i="9" s="1"/>
  <c r="K10" i="9"/>
  <c r="K11" i="9" s="1"/>
  <c r="J10" i="9"/>
  <c r="J11" i="9" s="1"/>
  <c r="D11" i="4"/>
  <c r="D12" i="4" s="1"/>
  <c r="E11" i="4"/>
  <c r="E12" i="4" s="1"/>
  <c r="F11" i="4"/>
  <c r="F12" i="4" s="1"/>
  <c r="G11" i="4"/>
  <c r="G12" i="4" s="1"/>
  <c r="H11" i="4"/>
  <c r="H12" i="4" s="1"/>
  <c r="I11" i="4"/>
  <c r="I12" i="4" s="1"/>
  <c r="C11" i="4"/>
  <c r="C12" i="4" s="1"/>
  <c r="B11" i="4"/>
  <c r="B12" i="4" s="1"/>
  <c r="K15" i="9" l="1"/>
  <c r="K30" i="9" s="1"/>
  <c r="J15" i="9"/>
  <c r="J30" i="9" s="1"/>
  <c r="C11" i="1" l="1"/>
  <c r="C22" i="1" s="1"/>
  <c r="D11" i="1"/>
  <c r="D22" i="1" s="1"/>
  <c r="E11" i="1"/>
  <c r="E22" i="1" s="1"/>
  <c r="F11" i="1"/>
  <c r="F22" i="1" s="1"/>
  <c r="G11" i="1"/>
  <c r="G22" i="1" s="1"/>
  <c r="H11" i="1"/>
  <c r="H22" i="1" s="1"/>
  <c r="I11" i="1"/>
  <c r="I22" i="1" s="1"/>
  <c r="B11" i="1"/>
  <c r="B22" i="1" s="1"/>
  <c r="K10" i="3"/>
  <c r="J10" i="3"/>
  <c r="K14" i="5"/>
  <c r="K15" i="5" s="1"/>
  <c r="J14" i="5"/>
  <c r="J15" i="5" s="1"/>
  <c r="K10" i="5"/>
  <c r="K11" i="5" s="1"/>
  <c r="K26" i="5" s="1"/>
  <c r="J10" i="5"/>
  <c r="J11" i="5" s="1"/>
  <c r="J26" i="5" s="1"/>
  <c r="K10" i="1"/>
  <c r="K11" i="1" s="1"/>
  <c r="K22" i="1" s="1"/>
  <c r="J10" i="1"/>
  <c r="J11" i="1" s="1"/>
  <c r="J22" i="1" s="1"/>
  <c r="K11" i="3" l="1"/>
  <c r="J11" i="3"/>
  <c r="J11" i="2"/>
  <c r="J12" i="2" s="1"/>
  <c r="J20" i="2" s="1"/>
  <c r="K11" i="2"/>
  <c r="K12" i="2" s="1"/>
  <c r="K20" i="2" s="1"/>
  <c r="D29" i="8" l="1"/>
  <c r="E29" i="8"/>
  <c r="F29" i="8"/>
  <c r="G29" i="8"/>
  <c r="H29" i="8"/>
  <c r="I29" i="8"/>
  <c r="C29" i="8"/>
  <c r="B29" i="8"/>
  <c r="K40" i="8"/>
  <c r="J40" i="8"/>
  <c r="K28" i="8"/>
  <c r="J28" i="8"/>
  <c r="J10" i="8" l="1"/>
  <c r="J11" i="8" s="1"/>
  <c r="K10" i="8"/>
  <c r="K11" i="8" s="1"/>
  <c r="B11" i="8"/>
  <c r="C11" i="8"/>
  <c r="D11" i="8"/>
  <c r="E11" i="8"/>
  <c r="F11" i="8"/>
  <c r="G11" i="8"/>
  <c r="H11" i="8"/>
  <c r="I11" i="8"/>
  <c r="J14" i="8"/>
  <c r="K14" i="8"/>
  <c r="B16" i="8"/>
  <c r="C16" i="8"/>
  <c r="D16" i="8"/>
  <c r="E16" i="8"/>
  <c r="F16" i="8"/>
  <c r="G16" i="8"/>
  <c r="H16" i="8"/>
  <c r="I16" i="8"/>
  <c r="J16" i="8"/>
  <c r="K16" i="8"/>
  <c r="J18" i="8"/>
  <c r="K18" i="8"/>
  <c r="J19" i="8"/>
  <c r="K19" i="8"/>
  <c r="J24" i="8"/>
  <c r="K24" i="8"/>
  <c r="J25" i="8"/>
  <c r="K25" i="8"/>
  <c r="J26" i="8"/>
  <c r="K26" i="8"/>
  <c r="J27" i="8"/>
  <c r="K27" i="8"/>
  <c r="J31" i="8"/>
  <c r="J33" i="8" s="1"/>
  <c r="K31" i="8"/>
  <c r="K33" i="8" s="1"/>
  <c r="J35" i="8"/>
  <c r="J36" i="8" s="1"/>
  <c r="K35" i="8"/>
  <c r="K36" i="8" s="1"/>
  <c r="J39" i="8"/>
  <c r="J41" i="8" s="1"/>
  <c r="K39" i="8"/>
  <c r="K41" i="8" s="1"/>
  <c r="K21" i="8" l="1"/>
  <c r="I42" i="8"/>
  <c r="G42" i="8"/>
  <c r="E42" i="8"/>
  <c r="C42" i="8"/>
  <c r="J21" i="8"/>
  <c r="H42" i="8"/>
  <c r="F42" i="8"/>
  <c r="D42" i="8"/>
  <c r="B42" i="8"/>
  <c r="K29" i="8"/>
  <c r="K42" i="8" s="1"/>
  <c r="J29" i="8"/>
  <c r="J42" i="8" s="1"/>
  <c r="K10" i="4"/>
  <c r="K11" i="4" s="1"/>
  <c r="K12" i="4" s="1"/>
  <c r="J10" i="4"/>
  <c r="J11" i="4" s="1"/>
  <c r="J12" i="4" s="1"/>
</calcChain>
</file>

<file path=xl/sharedStrings.xml><?xml version="1.0" encoding="utf-8"?>
<sst xmlns="http://schemas.openxmlformats.org/spreadsheetml/2006/main" count="412" uniqueCount="58">
  <si>
    <t>(บาท)</t>
  </si>
  <si>
    <t>ยุทธศาสตร์</t>
  </si>
  <si>
    <t>ปี 2561</t>
  </si>
  <si>
    <t>จำนวน</t>
  </si>
  <si>
    <t>โครงการ</t>
  </si>
  <si>
    <t>งบประมาณ</t>
  </si>
  <si>
    <t>ปี 2562</t>
  </si>
  <si>
    <t>ปี 2563</t>
  </si>
  <si>
    <t>ปี 2564</t>
  </si>
  <si>
    <t xml:space="preserve">รวม 4 ปี </t>
  </si>
  <si>
    <t>1.1 แผนงานเคหะและชุมชน</t>
  </si>
  <si>
    <t>แบบ ผ.07</t>
  </si>
  <si>
    <t>บัญชีสรุปโครงการพัฒนา</t>
  </si>
  <si>
    <t xml:space="preserve">เทศบาลตำบลเพชรพะงัน </t>
  </si>
  <si>
    <t>1) ยุทธศาสตร์ด้านโครงสร้างพื้นฐาน</t>
  </si>
  <si>
    <t>ขนบธรรมเนียมประเพณี และศิลปวัฒนธรรม</t>
  </si>
  <si>
    <t>3.1 แผนงานการศาสนาวัฒนธรรมและนันทนาการ</t>
  </si>
  <si>
    <t xml:space="preserve">3.2 แผนงานเคหะและชุมชน </t>
  </si>
  <si>
    <t xml:space="preserve">4.1 แผนงานสร้างความเข้มแข็งของชุมชน </t>
  </si>
  <si>
    <t xml:space="preserve">4.2 แผนงานสังคมสงเคราะห์ </t>
  </si>
  <si>
    <t xml:space="preserve">4.3 แผนงานการรักษาความสงบภายใน </t>
  </si>
  <si>
    <t>5.1 แผนงานบริหารทั่วไป</t>
  </si>
  <si>
    <t>6.1 แผนงานการศาสนาวัฒนธรรมและนันทนาการ</t>
  </si>
  <si>
    <t xml:space="preserve">7.1 แผนงานสาธารณสุข </t>
  </si>
  <si>
    <t xml:space="preserve">2) ยุทธศาสตร์ด้านการศึกษา กีฬา ศาสนา </t>
  </si>
  <si>
    <t>3) ยุทธศาสตร์ด้านทรัพยากรธรรมชาติและสิ่งแวดล้อม</t>
  </si>
  <si>
    <t>รวม</t>
  </si>
  <si>
    <t>รวมทั้งสิ้น</t>
  </si>
  <si>
    <t>4) ยุทธศาสตร์ด้านเศรษฐกิจและสังคม</t>
  </si>
  <si>
    <t>2.1 แผนงานการศึกษา</t>
  </si>
  <si>
    <t>2.2 แผนงานการศาสนาวัฒนธรรมและนันทนาการ</t>
  </si>
  <si>
    <t xml:space="preserve">5) ยุทธศาสตร์ด้านบริหารจัดการองค์กรที่ดี  </t>
  </si>
  <si>
    <t xml:space="preserve">1.1 แผนงานเคหะและชุมชน </t>
  </si>
  <si>
    <t>6) ยุทธศาสตร์ด้านการบริหารจัดการการท่องเที่ยว</t>
  </si>
  <si>
    <t>7) ยุทธศาสตร์ด้านการป้องกันและแก้ไขปัญหา</t>
  </si>
  <si>
    <t xml:space="preserve">4.4 แผนงานงบกลาง </t>
  </si>
  <si>
    <t>4.5 แผนงานการเกษตร</t>
  </si>
  <si>
    <t>5.1 แผนงานบริหารงานทั่วไป</t>
  </si>
  <si>
    <t xml:space="preserve">7.1 แผนงานเคหะและชุมชน </t>
  </si>
  <si>
    <t>ยาเสพติด และส่งเสริมสุขภาพชุมชน</t>
  </si>
  <si>
    <t xml:space="preserve">3.3 แผนงานการเกษตร </t>
  </si>
  <si>
    <t xml:space="preserve">7.2 แผนงานเคหะและชุมชน </t>
  </si>
  <si>
    <t>แผนพัฒนาท้องถิ่นสี่ปี  (พ.ศ.2561 - 2564) การเพิ่มเติม 2/2560</t>
  </si>
  <si>
    <t xml:space="preserve">5.2 แผนงานเคหะและชุมชน </t>
  </si>
  <si>
    <t xml:space="preserve">6) ยุทธศาสตร์ด้านการบริหารจัดการการท่องเที่ยว </t>
  </si>
  <si>
    <t>6.1 การศาสนาวัฒนธรรมและนันทนาการ</t>
  </si>
  <si>
    <t>2.1 แผนงานการศาสนาวัฒนธรรมและนันทนาการ</t>
  </si>
  <si>
    <t xml:space="preserve">แผนพัฒนาท้องถิ่นสี่ปี  (พ.ศ.2561 - 2564) การเพิ่มเติม ครั้งที่ 2/2560 </t>
  </si>
  <si>
    <t>4.1 แผนงานสังคมสงเคราะห์</t>
  </si>
  <si>
    <t xml:space="preserve">แผนพัฒนาท้องถิ่นสี่ปี  (พ.ศ.2561 - 2564) การเปลี่ยนแปลง ครั้งที่ 2/2560 </t>
  </si>
  <si>
    <t>7) ยุทธศาสตร์ด้านการป้องกันและแก้ไขปัญหายาเสพติด</t>
  </si>
  <si>
    <t xml:space="preserve">และส่งเสริมสุขภาพชุมชน </t>
  </si>
  <si>
    <t>7.1 แผนงานสาธารณสุข</t>
  </si>
  <si>
    <t>(บัญชีสรุปจากแบบ ผ.01)</t>
  </si>
  <si>
    <t>(บัญชีสรุปจากแบบ ผ.02)</t>
  </si>
  <si>
    <t>(บัญชีสรุปจากแบบ ผ.05)</t>
  </si>
  <si>
    <t>(บัญชีสรุปจากแบบ ผ.03)</t>
  </si>
  <si>
    <t xml:space="preserve">แผนพัฒนาท้องถิ่นสี่ปี  (พ.ศ.2561 - 2564) การเพิ่มเติมและเปลี่ยนแปลง ครั้งที่ 2/2560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</si>
</sst>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5"/>
      <name val="TH SarabunIT๙"/>
      <family val="2"/>
    </font>
    <font>
      <sz val="16"/>
      <name val="TH SarabunIT๙"/>
      <family val="2"/>
    </font>
    <font>
      <b/>
      <sz val="16"/>
      <name val="TH SarabunIT๙"/>
      <family val="2"/>
    </font>
    <font>
      <b/>
      <sz val="14"/>
      <name val="TH SarabunIT๙"/>
      <family val="2"/>
    </font>
    <font>
      <sz val="14"/>
      <color theme="1"/>
      <name val="TH SarabunIT๙"/>
      <family val="2"/>
    </font>
    <font>
      <b/>
      <sz val="15"/>
      <name val="TH SarabunIT๙"/>
      <family val="2"/>
    </font>
    <font>
      <sz val="15"/>
      <color theme="1"/>
      <name val="TH SarabunIT๙"/>
      <family val="2"/>
    </font>
    <font>
      <b/>
      <sz val="16"/>
      <color theme="1"/>
      <name val="TH SarabunIT๙"/>
      <family val="2"/>
    </font>
    <font>
      <b/>
      <sz val="17"/>
      <name val="TH SarabunIT๙"/>
      <family val="2"/>
    </font>
    <font>
      <sz val="16"/>
      <color theme="1"/>
      <name val="TH SarabunIT๙"/>
      <family val="2"/>
    </font>
    <font>
      <b/>
      <sz val="17"/>
      <color theme="1"/>
      <name val="TH SarabunIT๙"/>
      <family val="2"/>
    </font>
    <font>
      <b/>
      <sz val="15"/>
      <color theme="1"/>
      <name val="TH SarabunIT๙"/>
      <family val="2"/>
    </font>
    <font>
      <sz val="17"/>
      <color theme="1"/>
      <name val="TH SarabunIT๙"/>
      <family val="2"/>
    </font>
    <font>
      <sz val="17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3">
    <xf numFmtId="0" fontId="0" fillId="0" borderId="0" xfId="0"/>
    <xf numFmtId="0" fontId="2" fillId="0" borderId="3" xfId="0" applyFont="1" applyBorder="1"/>
    <xf numFmtId="0" fontId="3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4" fillId="0" borderId="3" xfId="0" applyFont="1" applyBorder="1" applyAlignment="1">
      <alignment horizontal="center"/>
    </xf>
    <xf numFmtId="9" fontId="3" fillId="0" borderId="2" xfId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2" xfId="0" applyFont="1" applyBorder="1"/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3" fontId="7" fillId="0" borderId="4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center"/>
    </xf>
    <xf numFmtId="9" fontId="7" fillId="0" borderId="3" xfId="1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0" fontId="5" fillId="0" borderId="3" xfId="0" applyFont="1" applyBorder="1"/>
    <xf numFmtId="0" fontId="9" fillId="0" borderId="1" xfId="0" applyFont="1" applyBorder="1"/>
    <xf numFmtId="0" fontId="9" fillId="2" borderId="1" xfId="0" applyFont="1" applyFill="1" applyBorder="1" applyAlignment="1">
      <alignment horizontal="center" vertical="center" wrapText="1"/>
    </xf>
    <xf numFmtId="0" fontId="9" fillId="0" borderId="3" xfId="0" applyFont="1" applyBorder="1"/>
    <xf numFmtId="0" fontId="9" fillId="2" borderId="3" xfId="0" applyFont="1" applyFill="1" applyBorder="1" applyAlignment="1">
      <alignment horizontal="center" vertical="center" wrapText="1"/>
    </xf>
    <xf numFmtId="0" fontId="6" fillId="0" borderId="0" xfId="0" applyFont="1"/>
    <xf numFmtId="3" fontId="6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9" fontId="11" fillId="0" borderId="2" xfId="1" applyFont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3" fontId="9" fillId="0" borderId="1" xfId="0" applyNumberFormat="1" applyFont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3" fontId="9" fillId="0" borderId="3" xfId="0" applyNumberFormat="1" applyFont="1" applyBorder="1" applyAlignment="1">
      <alignment horizontal="center"/>
    </xf>
    <xf numFmtId="0" fontId="11" fillId="0" borderId="3" xfId="0" applyFont="1" applyBorder="1"/>
    <xf numFmtId="0" fontId="11" fillId="0" borderId="3" xfId="0" applyFont="1" applyFill="1" applyBorder="1" applyAlignment="1">
      <alignment horizontal="center"/>
    </xf>
    <xf numFmtId="3" fontId="11" fillId="0" borderId="3" xfId="0" applyNumberFormat="1" applyFont="1" applyBorder="1" applyAlignment="1">
      <alignment horizontal="center"/>
    </xf>
    <xf numFmtId="0" fontId="11" fillId="2" borderId="3" xfId="0" applyFont="1" applyFill="1" applyBorder="1" applyAlignment="1">
      <alignment horizontal="center" vertical="center" wrapText="1"/>
    </xf>
    <xf numFmtId="0" fontId="11" fillId="0" borderId="2" xfId="0" applyFont="1" applyBorder="1"/>
    <xf numFmtId="0" fontId="11" fillId="0" borderId="2" xfId="0" applyFont="1" applyFill="1" applyBorder="1" applyAlignment="1">
      <alignment horizontal="center"/>
    </xf>
    <xf numFmtId="3" fontId="11" fillId="0" borderId="2" xfId="0" applyNumberFormat="1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3" fontId="9" fillId="0" borderId="4" xfId="0" applyNumberFormat="1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3" fontId="9" fillId="0" borderId="4" xfId="0" applyNumberFormat="1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/>
    <xf numFmtId="3" fontId="9" fillId="0" borderId="0" xfId="0" applyNumberFormat="1" applyFont="1" applyAlignment="1">
      <alignment horizontal="center"/>
    </xf>
    <xf numFmtId="0" fontId="9" fillId="0" borderId="0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13" fillId="0" borderId="3" xfId="0" applyFont="1" applyBorder="1"/>
    <xf numFmtId="0" fontId="14" fillId="0" borderId="0" xfId="0" applyFont="1"/>
    <xf numFmtId="0" fontId="11" fillId="0" borderId="3" xfId="0" applyFont="1" applyBorder="1" applyAlignment="1">
      <alignment horizontal="left"/>
    </xf>
    <xf numFmtId="0" fontId="7" fillId="0" borderId="1" xfId="0" applyFont="1" applyBorder="1"/>
    <xf numFmtId="0" fontId="13" fillId="0" borderId="1" xfId="0" applyFont="1" applyBorder="1"/>
    <xf numFmtId="0" fontId="7" fillId="0" borderId="3" xfId="0" applyFont="1" applyBorder="1"/>
    <xf numFmtId="0" fontId="7" fillId="0" borderId="9" xfId="0" applyFont="1" applyBorder="1"/>
    <xf numFmtId="0" fontId="3" fillId="0" borderId="0" xfId="0" applyFont="1" applyAlignment="1">
      <alignment vertical="center"/>
    </xf>
    <xf numFmtId="3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9" fontId="3" fillId="0" borderId="2" xfId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2" xfId="0" applyFont="1" applyFill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3" fontId="4" fillId="0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3" fontId="4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vertical="center"/>
    </xf>
    <xf numFmtId="0" fontId="3" fillId="0" borderId="3" xfId="0" applyFont="1" applyFill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9" xfId="0" applyFont="1" applyBorder="1" applyAlignment="1">
      <alignment horizontal="left" vertical="center"/>
    </xf>
    <xf numFmtId="0" fontId="4" fillId="0" borderId="9" xfId="0" applyFont="1" applyBorder="1" applyAlignment="1">
      <alignment vertical="center"/>
    </xf>
    <xf numFmtId="3" fontId="4" fillId="0" borderId="0" xfId="0" applyNumberFormat="1" applyFont="1" applyAlignment="1">
      <alignment horizontal="center" vertical="center"/>
    </xf>
    <xf numFmtId="3" fontId="7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3" fontId="9" fillId="0" borderId="3" xfId="0" applyNumberFormat="1" applyFont="1" applyFill="1" applyBorder="1" applyAlignment="1">
      <alignment horizontal="center"/>
    </xf>
    <xf numFmtId="3" fontId="9" fillId="0" borderId="3" xfId="0" applyNumberFormat="1" applyFont="1" applyBorder="1" applyAlignment="1">
      <alignment horizontal="left"/>
    </xf>
    <xf numFmtId="3" fontId="11" fillId="0" borderId="3" xfId="0" applyNumberFormat="1" applyFont="1" applyBorder="1" applyAlignment="1">
      <alignment horizontal="left"/>
    </xf>
    <xf numFmtId="3" fontId="11" fillId="0" borderId="3" xfId="0" applyNumberFormat="1" applyFont="1" applyFill="1" applyBorder="1" applyAlignment="1">
      <alignment horizontal="center"/>
    </xf>
    <xf numFmtId="3" fontId="11" fillId="0" borderId="0" xfId="0" applyNumberFormat="1" applyFont="1"/>
    <xf numFmtId="3" fontId="9" fillId="0" borderId="2" xfId="0" applyNumberFormat="1" applyFont="1" applyFill="1" applyBorder="1" applyAlignment="1">
      <alignment horizontal="center"/>
    </xf>
    <xf numFmtId="0" fontId="14" fillId="0" borderId="0" xfId="0" applyFont="1" applyAlignment="1">
      <alignment horizontal="center"/>
    </xf>
    <xf numFmtId="3" fontId="14" fillId="0" borderId="0" xfId="0" applyNumberFormat="1" applyFont="1" applyAlignment="1">
      <alignment horizontal="center"/>
    </xf>
    <xf numFmtId="3" fontId="9" fillId="0" borderId="1" xfId="0" applyNumberFormat="1" applyFont="1" applyBorder="1" applyAlignment="1">
      <alignment horizontal="left"/>
    </xf>
    <xf numFmtId="3" fontId="9" fillId="0" borderId="1" xfId="0" applyNumberFormat="1" applyFont="1" applyFill="1" applyBorder="1" applyAlignment="1">
      <alignment horizontal="center"/>
    </xf>
    <xf numFmtId="3" fontId="11" fillId="0" borderId="2" xfId="0" applyNumberFormat="1" applyFont="1" applyBorder="1" applyAlignment="1">
      <alignment horizontal="left"/>
    </xf>
    <xf numFmtId="0" fontId="9" fillId="0" borderId="3" xfId="0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vertical="center"/>
    </xf>
    <xf numFmtId="3" fontId="9" fillId="0" borderId="0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3" xfId="0" applyFont="1" applyFill="1" applyBorder="1" applyAlignment="1">
      <alignment horizontal="center" vertical="center"/>
    </xf>
    <xf numFmtId="3" fontId="11" fillId="0" borderId="3" xfId="0" applyNumberFormat="1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8" fillId="0" borderId="3" xfId="0" applyFont="1" applyBorder="1"/>
    <xf numFmtId="3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5" fillId="0" borderId="0" xfId="0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9" fillId="0" borderId="0" xfId="0" applyNumberFormat="1" applyFont="1" applyFill="1" applyBorder="1" applyAlignment="1">
      <alignment horizontal="center"/>
    </xf>
    <xf numFmtId="0" fontId="11" fillId="0" borderId="0" xfId="0" applyFont="1" applyBorder="1"/>
    <xf numFmtId="3" fontId="9" fillId="0" borderId="4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3" fillId="0" borderId="3" xfId="0" applyNumberFormat="1" applyFont="1" applyBorder="1" applyAlignment="1">
      <alignment horizontal="center"/>
    </xf>
    <xf numFmtId="3" fontId="3" fillId="0" borderId="2" xfId="0" applyNumberFormat="1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4" fillId="0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/>
    </xf>
    <xf numFmtId="3" fontId="4" fillId="0" borderId="2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3" fontId="4" fillId="0" borderId="7" xfId="0" applyNumberFormat="1" applyFont="1" applyBorder="1" applyAlignment="1">
      <alignment horizontal="center"/>
    </xf>
    <xf numFmtId="0" fontId="15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7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/>
    </xf>
    <xf numFmtId="3" fontId="9" fillId="0" borderId="6" xfId="0" applyNumberFormat="1" applyFont="1" applyBorder="1" applyAlignment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3" fontId="9" fillId="0" borderId="7" xfId="0" applyNumberFormat="1" applyFont="1" applyBorder="1" applyAlignment="1">
      <alignment horizontal="center"/>
    </xf>
    <xf numFmtId="0" fontId="9" fillId="0" borderId="10" xfId="0" applyFont="1" applyBorder="1" applyAlignment="1">
      <alignment horizontal="right"/>
    </xf>
    <xf numFmtId="0" fontId="4" fillId="0" borderId="0" xfId="0" applyFont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28" workbookViewId="0">
      <selection activeCell="K12" sqref="K12"/>
    </sheetView>
  </sheetViews>
  <sheetFormatPr defaultRowHeight="24.95" customHeight="1" x14ac:dyDescent="0.3"/>
  <cols>
    <col min="1" max="1" width="35.625" style="11" customWidth="1"/>
    <col min="2" max="2" width="7.625" style="12" customWidth="1"/>
    <col min="3" max="3" width="13.625" style="13" customWidth="1"/>
    <col min="4" max="4" width="7.625" style="13" customWidth="1"/>
    <col min="5" max="5" width="12.625" style="13" customWidth="1"/>
    <col min="6" max="6" width="7.625" style="13" customWidth="1"/>
    <col min="7" max="7" width="12.625" style="13" customWidth="1"/>
    <col min="8" max="8" width="7.625" style="12" customWidth="1"/>
    <col min="9" max="9" width="12.625" style="13" customWidth="1"/>
    <col min="10" max="10" width="7.625" style="12" customWidth="1"/>
    <col min="11" max="11" width="13.625" style="13" customWidth="1"/>
    <col min="12" max="16384" width="9" style="11"/>
  </cols>
  <sheetData>
    <row r="1" spans="1:11" s="6" customFormat="1" ht="24.95" customHeight="1" x14ac:dyDescent="0.3">
      <c r="B1" s="10"/>
      <c r="C1" s="7"/>
      <c r="D1" s="7"/>
      <c r="E1" s="7"/>
      <c r="F1" s="7"/>
      <c r="G1" s="7"/>
      <c r="H1" s="10"/>
      <c r="I1" s="7"/>
      <c r="J1" s="159" t="s">
        <v>11</v>
      </c>
      <c r="K1" s="159"/>
    </row>
    <row r="2" spans="1:11" s="6" customFormat="1" ht="24.95" customHeight="1" x14ac:dyDescent="0.3">
      <c r="A2" s="160" t="s">
        <v>12</v>
      </c>
      <c r="B2" s="160"/>
      <c r="C2" s="160"/>
      <c r="D2" s="160"/>
      <c r="E2" s="160"/>
      <c r="F2" s="160"/>
      <c r="G2" s="160"/>
      <c r="H2" s="160"/>
      <c r="I2" s="160"/>
      <c r="J2" s="160"/>
      <c r="K2" s="160"/>
    </row>
    <row r="3" spans="1:11" s="6" customFormat="1" ht="24.95" customHeight="1" x14ac:dyDescent="0.35">
      <c r="A3" s="161" t="s">
        <v>57</v>
      </c>
      <c r="B3" s="161"/>
      <c r="C3" s="161"/>
      <c r="D3" s="161"/>
      <c r="E3" s="161"/>
      <c r="F3" s="161"/>
      <c r="G3" s="161"/>
      <c r="H3" s="161"/>
      <c r="I3" s="161"/>
      <c r="J3" s="161"/>
      <c r="K3" s="161"/>
    </row>
    <row r="4" spans="1:11" s="6" customFormat="1" ht="24.95" customHeight="1" x14ac:dyDescent="0.3">
      <c r="A4" s="160" t="s">
        <v>13</v>
      </c>
      <c r="B4" s="160"/>
      <c r="C4" s="160"/>
      <c r="D4" s="160"/>
      <c r="E4" s="160"/>
      <c r="F4" s="160"/>
      <c r="G4" s="160"/>
      <c r="H4" s="160"/>
      <c r="I4" s="160"/>
      <c r="J4" s="160"/>
      <c r="K4" s="160"/>
    </row>
    <row r="5" spans="1:11" s="6" customFormat="1" ht="24.95" customHeight="1" x14ac:dyDescent="0.3">
      <c r="A5" s="160"/>
      <c r="B5" s="160"/>
      <c r="C5" s="160"/>
      <c r="D5" s="160"/>
      <c r="E5" s="160"/>
      <c r="F5" s="160"/>
      <c r="G5" s="160"/>
      <c r="H5" s="160"/>
      <c r="I5" s="160"/>
      <c r="J5" s="160"/>
      <c r="K5" s="160"/>
    </row>
    <row r="6" spans="1:11" s="3" customFormat="1" ht="24.95" customHeight="1" x14ac:dyDescent="0.3">
      <c r="A6" s="4" t="s">
        <v>1</v>
      </c>
      <c r="B6" s="162" t="s">
        <v>2</v>
      </c>
      <c r="C6" s="163"/>
      <c r="D6" s="164" t="s">
        <v>6</v>
      </c>
      <c r="E6" s="165"/>
      <c r="F6" s="166" t="s">
        <v>7</v>
      </c>
      <c r="G6" s="165"/>
      <c r="H6" s="164" t="s">
        <v>8</v>
      </c>
      <c r="I6" s="165"/>
      <c r="J6" s="162" t="s">
        <v>9</v>
      </c>
      <c r="K6" s="163"/>
    </row>
    <row r="7" spans="1:11" s="3" customFormat="1" ht="24.95" customHeight="1" x14ac:dyDescent="0.3">
      <c r="A7" s="8"/>
      <c r="B7" s="2" t="s">
        <v>3</v>
      </c>
      <c r="C7" s="150" t="s">
        <v>5</v>
      </c>
      <c r="D7" s="2" t="s">
        <v>3</v>
      </c>
      <c r="E7" s="150" t="s">
        <v>5</v>
      </c>
      <c r="F7" s="2" t="s">
        <v>3</v>
      </c>
      <c r="G7" s="150" t="s">
        <v>5</v>
      </c>
      <c r="H7" s="2" t="s">
        <v>3</v>
      </c>
      <c r="I7" s="150" t="s">
        <v>5</v>
      </c>
      <c r="J7" s="2" t="s">
        <v>3</v>
      </c>
      <c r="K7" s="150" t="s">
        <v>5</v>
      </c>
    </row>
    <row r="8" spans="1:11" s="3" customFormat="1" ht="24.95" customHeight="1" x14ac:dyDescent="0.3">
      <c r="A8" s="5"/>
      <c r="B8" s="9" t="s">
        <v>4</v>
      </c>
      <c r="C8" s="151" t="s">
        <v>0</v>
      </c>
      <c r="D8" s="9" t="s">
        <v>4</v>
      </c>
      <c r="E8" s="151" t="s">
        <v>0</v>
      </c>
      <c r="F8" s="9" t="s">
        <v>4</v>
      </c>
      <c r="G8" s="151" t="s">
        <v>0</v>
      </c>
      <c r="H8" s="9" t="s">
        <v>4</v>
      </c>
      <c r="I8" s="151" t="s">
        <v>0</v>
      </c>
      <c r="J8" s="9" t="s">
        <v>4</v>
      </c>
      <c r="K8" s="151" t="s">
        <v>0</v>
      </c>
    </row>
    <row r="9" spans="1:11" ht="24.95" customHeight="1" x14ac:dyDescent="0.3">
      <c r="A9" s="74" t="s">
        <v>14</v>
      </c>
      <c r="B9" s="15"/>
      <c r="C9" s="16"/>
      <c r="D9" s="16"/>
      <c r="E9" s="16"/>
      <c r="F9" s="16"/>
      <c r="G9" s="16"/>
      <c r="H9" s="16"/>
      <c r="I9" s="16"/>
      <c r="J9" s="16"/>
      <c r="K9" s="16"/>
    </row>
    <row r="10" spans="1:11" ht="24.95" customHeight="1" x14ac:dyDescent="0.3">
      <c r="A10" s="17" t="s">
        <v>10</v>
      </c>
      <c r="B10" s="18">
        <v>24</v>
      </c>
      <c r="C10" s="19">
        <v>753477000</v>
      </c>
      <c r="D10" s="19">
        <v>45</v>
      </c>
      <c r="E10" s="19">
        <v>334831000</v>
      </c>
      <c r="F10" s="19">
        <v>17</v>
      </c>
      <c r="G10" s="19">
        <v>492111000</v>
      </c>
      <c r="H10" s="19">
        <v>20</v>
      </c>
      <c r="I10" s="19">
        <v>28455000</v>
      </c>
      <c r="J10" s="19">
        <f>SUM(B10+D10+F10+H10)</f>
        <v>106</v>
      </c>
      <c r="K10" s="19">
        <f>SUM(C10+E10+G10+I10)</f>
        <v>1608874000</v>
      </c>
    </row>
    <row r="11" spans="1:11" s="23" customFormat="1" ht="24.95" customHeight="1" x14ac:dyDescent="0.3">
      <c r="A11" s="20" t="s">
        <v>26</v>
      </c>
      <c r="B11" s="21">
        <f>SUM(B10)</f>
        <v>24</v>
      </c>
      <c r="C11" s="22">
        <f>SUM(C10)</f>
        <v>753477000</v>
      </c>
      <c r="D11" s="21">
        <f t="shared" ref="D11:K11" si="0">SUM(D10)</f>
        <v>45</v>
      </c>
      <c r="E11" s="22">
        <f t="shared" si="0"/>
        <v>334831000</v>
      </c>
      <c r="F11" s="21">
        <f t="shared" si="0"/>
        <v>17</v>
      </c>
      <c r="G11" s="22">
        <f t="shared" si="0"/>
        <v>492111000</v>
      </c>
      <c r="H11" s="21">
        <f t="shared" si="0"/>
        <v>20</v>
      </c>
      <c r="I11" s="22">
        <f t="shared" si="0"/>
        <v>28455000</v>
      </c>
      <c r="J11" s="21">
        <f t="shared" si="0"/>
        <v>106</v>
      </c>
      <c r="K11" s="22">
        <f t="shared" si="0"/>
        <v>1608874000</v>
      </c>
    </row>
    <row r="12" spans="1:11" s="14" customFormat="1" ht="24.95" customHeight="1" x14ac:dyDescent="0.3">
      <c r="A12" s="75" t="s">
        <v>24</v>
      </c>
      <c r="B12" s="15"/>
      <c r="C12" s="16"/>
      <c r="D12" s="24"/>
      <c r="E12" s="16"/>
      <c r="F12" s="16"/>
      <c r="G12" s="16"/>
      <c r="H12" s="16"/>
      <c r="I12" s="16"/>
      <c r="J12" s="16"/>
      <c r="K12" s="16"/>
    </row>
    <row r="13" spans="1:11" s="14" customFormat="1" ht="24.95" customHeight="1" x14ac:dyDescent="0.3">
      <c r="A13" s="71" t="s">
        <v>15</v>
      </c>
      <c r="B13" s="25"/>
      <c r="C13" s="26"/>
      <c r="D13" s="27"/>
      <c r="E13" s="26"/>
      <c r="F13" s="26"/>
      <c r="G13" s="26"/>
      <c r="H13" s="26"/>
      <c r="I13" s="26"/>
      <c r="J13" s="26"/>
      <c r="K13" s="26"/>
    </row>
    <row r="14" spans="1:11" s="14" customFormat="1" ht="24.95" customHeight="1" x14ac:dyDescent="0.3">
      <c r="A14" s="1" t="s">
        <v>29</v>
      </c>
      <c r="B14" s="25">
        <v>25</v>
      </c>
      <c r="C14" s="26">
        <v>11074528</v>
      </c>
      <c r="D14" s="27">
        <v>25</v>
      </c>
      <c r="E14" s="26">
        <v>10205161</v>
      </c>
      <c r="F14" s="26">
        <v>23</v>
      </c>
      <c r="G14" s="26">
        <v>10023926</v>
      </c>
      <c r="H14" s="26">
        <v>23</v>
      </c>
      <c r="I14" s="26">
        <v>10023926</v>
      </c>
      <c r="J14" s="26">
        <f>SUM(B14+D14+F14+H14)</f>
        <v>96</v>
      </c>
      <c r="K14" s="26">
        <f>SUM(C14+E14+G14+I14)</f>
        <v>41327541</v>
      </c>
    </row>
    <row r="15" spans="1:11" s="14" customFormat="1" ht="24.95" customHeight="1" x14ac:dyDescent="0.3">
      <c r="A15" s="17" t="s">
        <v>30</v>
      </c>
      <c r="B15" s="18">
        <v>15</v>
      </c>
      <c r="C15" s="19">
        <v>1230000</v>
      </c>
      <c r="D15" s="18">
        <v>12</v>
      </c>
      <c r="E15" s="19">
        <v>1050000</v>
      </c>
      <c r="F15" s="18">
        <v>10</v>
      </c>
      <c r="G15" s="19">
        <v>980000</v>
      </c>
      <c r="H15" s="18">
        <v>10</v>
      </c>
      <c r="I15" s="19">
        <v>980000</v>
      </c>
      <c r="J15" s="26">
        <f>SUM(B15+D15+F15+H15)</f>
        <v>47</v>
      </c>
      <c r="K15" s="26">
        <f>SUM(C15+E15+G15+I15)</f>
        <v>4240000</v>
      </c>
    </row>
    <row r="16" spans="1:11" s="113" customFormat="1" ht="24.95" customHeight="1" x14ac:dyDescent="0.3">
      <c r="A16" s="28" t="s">
        <v>26</v>
      </c>
      <c r="B16" s="22">
        <f>SUM(B14:B15)</f>
        <v>40</v>
      </c>
      <c r="C16" s="28">
        <f>SUM(C14:C15)</f>
        <v>12304528</v>
      </c>
      <c r="D16" s="22">
        <f t="shared" ref="D16:J16" si="1">SUM(D14:D15)</f>
        <v>37</v>
      </c>
      <c r="E16" s="28">
        <f t="shared" si="1"/>
        <v>11255161</v>
      </c>
      <c r="F16" s="22">
        <f t="shared" si="1"/>
        <v>33</v>
      </c>
      <c r="G16" s="28">
        <f t="shared" si="1"/>
        <v>11003926</v>
      </c>
      <c r="H16" s="22">
        <f t="shared" si="1"/>
        <v>33</v>
      </c>
      <c r="I16" s="28">
        <f t="shared" si="1"/>
        <v>11003926</v>
      </c>
      <c r="J16" s="22">
        <f t="shared" si="1"/>
        <v>143</v>
      </c>
      <c r="K16" s="22">
        <f>SUM(K14:K15)</f>
        <v>45567541</v>
      </c>
    </row>
    <row r="17" spans="1:11" s="14" customFormat="1" ht="24.95" customHeight="1" x14ac:dyDescent="0.3">
      <c r="A17" s="33" t="s">
        <v>25</v>
      </c>
      <c r="B17" s="29"/>
      <c r="C17" s="26"/>
      <c r="D17" s="27"/>
      <c r="E17" s="26"/>
      <c r="F17" s="26"/>
      <c r="G17" s="26"/>
      <c r="H17" s="26"/>
      <c r="I17" s="26"/>
      <c r="J17" s="26"/>
      <c r="K17" s="26"/>
    </row>
    <row r="18" spans="1:11" s="14" customFormat="1" ht="24.95" customHeight="1" x14ac:dyDescent="0.3">
      <c r="A18" s="1" t="s">
        <v>16</v>
      </c>
      <c r="B18" s="25">
        <v>3</v>
      </c>
      <c r="C18" s="26">
        <v>800000</v>
      </c>
      <c r="D18" s="27">
        <v>3</v>
      </c>
      <c r="E18" s="26">
        <v>800000</v>
      </c>
      <c r="F18" s="26">
        <v>3</v>
      </c>
      <c r="G18" s="26">
        <v>800000</v>
      </c>
      <c r="H18" s="26">
        <v>3</v>
      </c>
      <c r="I18" s="26">
        <v>800000</v>
      </c>
      <c r="J18" s="26">
        <f t="shared" ref="J18:K20" si="2">SUM(B18+D18+F18+H18)</f>
        <v>12</v>
      </c>
      <c r="K18" s="26">
        <f t="shared" si="2"/>
        <v>3200000</v>
      </c>
    </row>
    <row r="19" spans="1:11" s="14" customFormat="1" ht="24.95" customHeight="1" x14ac:dyDescent="0.3">
      <c r="A19" s="30" t="s">
        <v>17</v>
      </c>
      <c r="B19" s="25">
        <v>3</v>
      </c>
      <c r="C19" s="26">
        <v>9000000</v>
      </c>
      <c r="D19" s="27">
        <v>3</v>
      </c>
      <c r="E19" s="26">
        <v>9000000</v>
      </c>
      <c r="F19" s="26">
        <v>4</v>
      </c>
      <c r="G19" s="26">
        <v>17000000</v>
      </c>
      <c r="H19" s="26">
        <v>3</v>
      </c>
      <c r="I19" s="26">
        <v>9000000</v>
      </c>
      <c r="J19" s="26">
        <f t="shared" si="2"/>
        <v>13</v>
      </c>
      <c r="K19" s="26">
        <f t="shared" si="2"/>
        <v>44000000</v>
      </c>
    </row>
    <row r="20" spans="1:11" s="14" customFormat="1" ht="24.95" customHeight="1" x14ac:dyDescent="0.3">
      <c r="A20" s="30" t="s">
        <v>40</v>
      </c>
      <c r="B20" s="25">
        <v>1</v>
      </c>
      <c r="C20" s="26">
        <v>200000</v>
      </c>
      <c r="D20" s="27">
        <v>1</v>
      </c>
      <c r="E20" s="26">
        <v>200000</v>
      </c>
      <c r="F20" s="26">
        <v>1</v>
      </c>
      <c r="G20" s="26">
        <v>200000</v>
      </c>
      <c r="H20" s="26">
        <v>1</v>
      </c>
      <c r="I20" s="26">
        <v>200000</v>
      </c>
      <c r="J20" s="26">
        <f t="shared" si="2"/>
        <v>4</v>
      </c>
      <c r="K20" s="26">
        <f t="shared" si="2"/>
        <v>800000</v>
      </c>
    </row>
    <row r="21" spans="1:11" s="113" customFormat="1" ht="24.95" customHeight="1" x14ac:dyDescent="0.3">
      <c r="A21" s="28" t="s">
        <v>26</v>
      </c>
      <c r="B21" s="22">
        <f>SUM(B18:B20)</f>
        <v>7</v>
      </c>
      <c r="C21" s="22">
        <f t="shared" ref="C21:K21" si="3">SUM(C18:C20)</f>
        <v>10000000</v>
      </c>
      <c r="D21" s="22">
        <f t="shared" si="3"/>
        <v>7</v>
      </c>
      <c r="E21" s="22">
        <f t="shared" si="3"/>
        <v>10000000</v>
      </c>
      <c r="F21" s="22">
        <f t="shared" si="3"/>
        <v>8</v>
      </c>
      <c r="G21" s="22">
        <f t="shared" si="3"/>
        <v>18000000</v>
      </c>
      <c r="H21" s="22">
        <f t="shared" si="3"/>
        <v>7</v>
      </c>
      <c r="I21" s="22">
        <f t="shared" si="3"/>
        <v>10000000</v>
      </c>
      <c r="J21" s="22">
        <f t="shared" si="3"/>
        <v>29</v>
      </c>
      <c r="K21" s="22">
        <f t="shared" si="3"/>
        <v>48000000</v>
      </c>
    </row>
    <row r="22" spans="1:11" s="14" customFormat="1" ht="24.95" customHeight="1" x14ac:dyDescent="0.3">
      <c r="B22" s="31"/>
      <c r="C22" s="32"/>
      <c r="D22" s="31"/>
      <c r="E22" s="32"/>
      <c r="F22" s="31"/>
      <c r="G22" s="32"/>
      <c r="H22" s="31"/>
      <c r="I22" s="32"/>
      <c r="J22" s="31"/>
      <c r="K22" s="32"/>
    </row>
    <row r="23" spans="1:11" s="14" customFormat="1" ht="21.95" customHeight="1" x14ac:dyDescent="0.3">
      <c r="A23" s="70" t="s">
        <v>28</v>
      </c>
      <c r="B23" s="15"/>
      <c r="C23" s="16"/>
      <c r="D23" s="24"/>
      <c r="E23" s="16"/>
      <c r="F23" s="16"/>
      <c r="G23" s="16"/>
      <c r="H23" s="16"/>
      <c r="I23" s="16"/>
      <c r="J23" s="16"/>
      <c r="K23" s="16"/>
    </row>
    <row r="24" spans="1:11" s="14" customFormat="1" ht="21.95" customHeight="1" x14ac:dyDescent="0.3">
      <c r="A24" s="1" t="s">
        <v>18</v>
      </c>
      <c r="B24" s="25">
        <v>4</v>
      </c>
      <c r="C24" s="26">
        <v>430000</v>
      </c>
      <c r="D24" s="27">
        <v>4</v>
      </c>
      <c r="E24" s="26">
        <v>430000</v>
      </c>
      <c r="F24" s="26">
        <v>4</v>
      </c>
      <c r="G24" s="26">
        <v>430000</v>
      </c>
      <c r="H24" s="26">
        <v>4</v>
      </c>
      <c r="I24" s="26">
        <v>430000</v>
      </c>
      <c r="J24" s="26">
        <f>SUM(B24+D24+F24+H24)</f>
        <v>16</v>
      </c>
      <c r="K24" s="26">
        <f>SUM(C24+E24+G24+I24)</f>
        <v>1720000</v>
      </c>
    </row>
    <row r="25" spans="1:11" s="14" customFormat="1" ht="21.95" customHeight="1" x14ac:dyDescent="0.3">
      <c r="A25" s="1" t="s">
        <v>19</v>
      </c>
      <c r="B25" s="25">
        <v>3</v>
      </c>
      <c r="C25" s="26">
        <v>50000</v>
      </c>
      <c r="D25" s="27">
        <v>3</v>
      </c>
      <c r="E25" s="26">
        <v>60000</v>
      </c>
      <c r="F25" s="26">
        <v>2</v>
      </c>
      <c r="G25" s="26">
        <v>30000</v>
      </c>
      <c r="H25" s="26">
        <v>2</v>
      </c>
      <c r="I25" s="26">
        <v>30000</v>
      </c>
      <c r="J25" s="26">
        <f t="shared" ref="J25:K27" si="4">SUM(B25+D25+F25+H25)</f>
        <v>10</v>
      </c>
      <c r="K25" s="26">
        <f t="shared" si="4"/>
        <v>170000</v>
      </c>
    </row>
    <row r="26" spans="1:11" s="14" customFormat="1" ht="21.95" customHeight="1" x14ac:dyDescent="0.3">
      <c r="A26" s="1" t="s">
        <v>20</v>
      </c>
      <c r="B26" s="25">
        <v>4</v>
      </c>
      <c r="C26" s="26">
        <v>320000</v>
      </c>
      <c r="D26" s="27">
        <v>4</v>
      </c>
      <c r="E26" s="26">
        <v>320000</v>
      </c>
      <c r="F26" s="26">
        <v>4</v>
      </c>
      <c r="G26" s="26">
        <v>320000</v>
      </c>
      <c r="H26" s="26">
        <v>4</v>
      </c>
      <c r="I26" s="26">
        <v>320000</v>
      </c>
      <c r="J26" s="26">
        <f t="shared" si="4"/>
        <v>16</v>
      </c>
      <c r="K26" s="26">
        <f t="shared" si="4"/>
        <v>1280000</v>
      </c>
    </row>
    <row r="27" spans="1:11" s="14" customFormat="1" ht="21.95" customHeight="1" x14ac:dyDescent="0.3">
      <c r="A27" s="30" t="s">
        <v>35</v>
      </c>
      <c r="B27" s="25">
        <v>5</v>
      </c>
      <c r="C27" s="26">
        <v>7200000</v>
      </c>
      <c r="D27" s="27">
        <v>5</v>
      </c>
      <c r="E27" s="26">
        <v>7730000</v>
      </c>
      <c r="F27" s="26">
        <v>5</v>
      </c>
      <c r="G27" s="26">
        <v>8326000</v>
      </c>
      <c r="H27" s="26">
        <v>5</v>
      </c>
      <c r="I27" s="26">
        <v>8422000</v>
      </c>
      <c r="J27" s="26">
        <f t="shared" si="4"/>
        <v>20</v>
      </c>
      <c r="K27" s="26">
        <f t="shared" si="4"/>
        <v>31678000</v>
      </c>
    </row>
    <row r="28" spans="1:11" s="14" customFormat="1" ht="21.95" customHeight="1" x14ac:dyDescent="0.3">
      <c r="A28" s="1" t="s">
        <v>36</v>
      </c>
      <c r="B28" s="25">
        <v>3</v>
      </c>
      <c r="C28" s="26">
        <v>184000</v>
      </c>
      <c r="D28" s="27">
        <v>3</v>
      </c>
      <c r="E28" s="26">
        <v>184000</v>
      </c>
      <c r="F28" s="26">
        <v>3</v>
      </c>
      <c r="G28" s="26">
        <v>184000</v>
      </c>
      <c r="H28" s="26">
        <v>3</v>
      </c>
      <c r="I28" s="26">
        <v>184000</v>
      </c>
      <c r="J28" s="26">
        <f>SUM(B28+D28+F28+H28)</f>
        <v>12</v>
      </c>
      <c r="K28" s="26">
        <f>SUM(C28+E28+G28+I28)</f>
        <v>736000</v>
      </c>
    </row>
    <row r="29" spans="1:11" s="23" customFormat="1" ht="21.95" customHeight="1" x14ac:dyDescent="0.3">
      <c r="A29" s="20" t="s">
        <v>26</v>
      </c>
      <c r="B29" s="21">
        <f>SUM(B24:B28)</f>
        <v>19</v>
      </c>
      <c r="C29" s="28">
        <f>SUM(C24:C28)</f>
        <v>8184000</v>
      </c>
      <c r="D29" s="21">
        <f t="shared" ref="D29:K29" si="5">SUM(D24:D28)</f>
        <v>19</v>
      </c>
      <c r="E29" s="28">
        <f t="shared" si="5"/>
        <v>8724000</v>
      </c>
      <c r="F29" s="21">
        <f t="shared" si="5"/>
        <v>18</v>
      </c>
      <c r="G29" s="28">
        <f t="shared" si="5"/>
        <v>9290000</v>
      </c>
      <c r="H29" s="21">
        <f t="shared" si="5"/>
        <v>18</v>
      </c>
      <c r="I29" s="28">
        <f t="shared" si="5"/>
        <v>9386000</v>
      </c>
      <c r="J29" s="21">
        <f t="shared" si="5"/>
        <v>74</v>
      </c>
      <c r="K29" s="28">
        <f t="shared" si="5"/>
        <v>35584000</v>
      </c>
    </row>
    <row r="30" spans="1:11" s="14" customFormat="1" ht="21.95" customHeight="1" x14ac:dyDescent="0.3">
      <c r="A30" s="76" t="s">
        <v>31</v>
      </c>
      <c r="B30" s="25"/>
      <c r="C30" s="26"/>
      <c r="D30" s="27"/>
      <c r="E30" s="26"/>
      <c r="F30" s="26"/>
      <c r="G30" s="26"/>
      <c r="H30" s="26"/>
      <c r="I30" s="26"/>
      <c r="J30" s="26"/>
      <c r="K30" s="26"/>
    </row>
    <row r="31" spans="1:11" s="14" customFormat="1" ht="21.95" customHeight="1" x14ac:dyDescent="0.3">
      <c r="A31" s="1" t="s">
        <v>37</v>
      </c>
      <c r="B31" s="25">
        <v>8</v>
      </c>
      <c r="C31" s="26">
        <v>1210000</v>
      </c>
      <c r="D31" s="27">
        <v>9</v>
      </c>
      <c r="E31" s="26">
        <v>1288000</v>
      </c>
      <c r="F31" s="26">
        <v>7</v>
      </c>
      <c r="G31" s="26">
        <v>620000</v>
      </c>
      <c r="H31" s="26">
        <v>7</v>
      </c>
      <c r="I31" s="26">
        <v>620000</v>
      </c>
      <c r="J31" s="26">
        <f>SUM(B31+D31+F31+H31)</f>
        <v>31</v>
      </c>
      <c r="K31" s="26">
        <f>SUM(C31+E31+G31+I31)</f>
        <v>3738000</v>
      </c>
    </row>
    <row r="32" spans="1:11" s="14" customFormat="1" ht="21.95" customHeight="1" x14ac:dyDescent="0.3">
      <c r="A32" s="1" t="s">
        <v>43</v>
      </c>
      <c r="B32" s="25">
        <v>1</v>
      </c>
      <c r="C32" s="26">
        <v>350000</v>
      </c>
      <c r="D32" s="27">
        <v>1</v>
      </c>
      <c r="E32" s="26">
        <v>350000</v>
      </c>
      <c r="F32" s="26">
        <v>0</v>
      </c>
      <c r="G32" s="26">
        <v>0</v>
      </c>
      <c r="H32" s="26">
        <v>0</v>
      </c>
      <c r="I32" s="26">
        <v>0</v>
      </c>
      <c r="J32" s="26">
        <f>SUM(B32+D32+F32+H32)</f>
        <v>2</v>
      </c>
      <c r="K32" s="26">
        <f>SUM(C32+E32+G32+I32)</f>
        <v>700000</v>
      </c>
    </row>
    <row r="33" spans="1:11" s="23" customFormat="1" ht="21.95" customHeight="1" x14ac:dyDescent="0.3">
      <c r="A33" s="20" t="s">
        <v>26</v>
      </c>
      <c r="B33" s="21">
        <f>SUM(B31:B32)</f>
        <v>9</v>
      </c>
      <c r="C33" s="22">
        <f t="shared" ref="C33:K33" si="6">SUM(C31:C32)</f>
        <v>1560000</v>
      </c>
      <c r="D33" s="21">
        <f t="shared" si="6"/>
        <v>10</v>
      </c>
      <c r="E33" s="22">
        <f t="shared" si="6"/>
        <v>1638000</v>
      </c>
      <c r="F33" s="21">
        <f t="shared" si="6"/>
        <v>7</v>
      </c>
      <c r="G33" s="22">
        <f t="shared" si="6"/>
        <v>620000</v>
      </c>
      <c r="H33" s="21">
        <f t="shared" si="6"/>
        <v>7</v>
      </c>
      <c r="I33" s="22">
        <f t="shared" si="6"/>
        <v>620000</v>
      </c>
      <c r="J33" s="21">
        <f t="shared" si="6"/>
        <v>33</v>
      </c>
      <c r="K33" s="22">
        <f t="shared" si="6"/>
        <v>4438000</v>
      </c>
    </row>
    <row r="34" spans="1:11" s="14" customFormat="1" ht="21.95" customHeight="1" x14ac:dyDescent="0.3">
      <c r="A34" s="76" t="s">
        <v>33</v>
      </c>
      <c r="B34" s="25"/>
      <c r="C34" s="26"/>
      <c r="D34" s="27"/>
      <c r="E34" s="26"/>
      <c r="F34" s="26"/>
      <c r="G34" s="26"/>
      <c r="H34" s="26"/>
      <c r="I34" s="26"/>
      <c r="J34" s="26"/>
      <c r="K34" s="26"/>
    </row>
    <row r="35" spans="1:11" s="14" customFormat="1" ht="21.95" customHeight="1" x14ac:dyDescent="0.3">
      <c r="A35" s="1" t="s">
        <v>22</v>
      </c>
      <c r="B35" s="25">
        <v>1</v>
      </c>
      <c r="C35" s="26">
        <v>50000</v>
      </c>
      <c r="D35" s="27">
        <v>3</v>
      </c>
      <c r="E35" s="26">
        <v>5350000</v>
      </c>
      <c r="F35" s="26">
        <v>3</v>
      </c>
      <c r="G35" s="26">
        <v>18550000</v>
      </c>
      <c r="H35" s="26">
        <v>3</v>
      </c>
      <c r="I35" s="26">
        <v>352050000</v>
      </c>
      <c r="J35" s="26">
        <f t="shared" ref="J35:K35" si="7">SUM(B35+D35+F35+H35)</f>
        <v>10</v>
      </c>
      <c r="K35" s="26">
        <f t="shared" si="7"/>
        <v>376000000</v>
      </c>
    </row>
    <row r="36" spans="1:11" s="113" customFormat="1" ht="21.95" customHeight="1" x14ac:dyDescent="0.3">
      <c r="A36" s="28" t="s">
        <v>26</v>
      </c>
      <c r="B36" s="22">
        <f>SUM(B35)</f>
        <v>1</v>
      </c>
      <c r="C36" s="22">
        <f t="shared" ref="C36:K36" si="8">SUM(C35)</f>
        <v>50000</v>
      </c>
      <c r="D36" s="22">
        <f t="shared" si="8"/>
        <v>3</v>
      </c>
      <c r="E36" s="22">
        <f t="shared" si="8"/>
        <v>5350000</v>
      </c>
      <c r="F36" s="22">
        <f t="shared" si="8"/>
        <v>3</v>
      </c>
      <c r="G36" s="22">
        <f t="shared" si="8"/>
        <v>18550000</v>
      </c>
      <c r="H36" s="22">
        <f t="shared" si="8"/>
        <v>3</v>
      </c>
      <c r="I36" s="22">
        <f t="shared" si="8"/>
        <v>352050000</v>
      </c>
      <c r="J36" s="22">
        <f t="shared" si="8"/>
        <v>10</v>
      </c>
      <c r="K36" s="22">
        <f t="shared" si="8"/>
        <v>376000000</v>
      </c>
    </row>
    <row r="37" spans="1:11" s="14" customFormat="1" ht="21.95" customHeight="1" x14ac:dyDescent="0.3">
      <c r="A37" s="76" t="s">
        <v>34</v>
      </c>
      <c r="B37" s="25"/>
      <c r="C37" s="26"/>
      <c r="D37" s="27"/>
      <c r="E37" s="26"/>
      <c r="F37" s="26"/>
      <c r="G37" s="26"/>
      <c r="H37" s="26"/>
      <c r="I37" s="26"/>
      <c r="J37" s="26"/>
      <c r="K37" s="26"/>
    </row>
    <row r="38" spans="1:11" ht="21.95" customHeight="1" x14ac:dyDescent="0.3">
      <c r="A38" s="77" t="s">
        <v>39</v>
      </c>
      <c r="B38" s="25"/>
      <c r="C38" s="152"/>
      <c r="D38" s="27"/>
      <c r="E38" s="26"/>
      <c r="F38" s="26"/>
      <c r="G38" s="26"/>
      <c r="H38" s="26"/>
      <c r="I38" s="26"/>
      <c r="J38" s="26"/>
      <c r="K38" s="26"/>
    </row>
    <row r="39" spans="1:11" s="14" customFormat="1" ht="21.95" customHeight="1" x14ac:dyDescent="0.3">
      <c r="A39" s="1" t="s">
        <v>23</v>
      </c>
      <c r="B39" s="25">
        <v>29</v>
      </c>
      <c r="C39" s="26">
        <v>3763600</v>
      </c>
      <c r="D39" s="27">
        <v>29</v>
      </c>
      <c r="E39" s="26">
        <v>4916840</v>
      </c>
      <c r="F39" s="26">
        <v>14</v>
      </c>
      <c r="G39" s="26">
        <v>3460000</v>
      </c>
      <c r="H39" s="26">
        <v>14</v>
      </c>
      <c r="I39" s="26">
        <v>3460000</v>
      </c>
      <c r="J39" s="26">
        <f t="shared" ref="J39:K39" si="9">SUM(B39+D39+F39+H39)</f>
        <v>86</v>
      </c>
      <c r="K39" s="26">
        <f t="shared" si="9"/>
        <v>15600440</v>
      </c>
    </row>
    <row r="40" spans="1:11" s="14" customFormat="1" ht="21.95" customHeight="1" x14ac:dyDescent="0.3">
      <c r="A40" s="1" t="s">
        <v>41</v>
      </c>
      <c r="B40" s="25">
        <v>1</v>
      </c>
      <c r="C40" s="26">
        <v>1116000</v>
      </c>
      <c r="D40" s="27">
        <v>4</v>
      </c>
      <c r="E40" s="26">
        <v>4116000</v>
      </c>
      <c r="F40" s="26">
        <v>2</v>
      </c>
      <c r="G40" s="26">
        <v>26116000</v>
      </c>
      <c r="H40" s="26">
        <v>1</v>
      </c>
      <c r="I40" s="26">
        <v>1116000</v>
      </c>
      <c r="J40" s="26">
        <f>SUM(B40+D40+F40+H40)</f>
        <v>8</v>
      </c>
      <c r="K40" s="26">
        <f>SUM(C40+E40+G40+I40)</f>
        <v>32464000</v>
      </c>
    </row>
    <row r="41" spans="1:11" s="14" customFormat="1" ht="21.95" customHeight="1" x14ac:dyDescent="0.3">
      <c r="A41" s="20" t="s">
        <v>26</v>
      </c>
      <c r="B41" s="21">
        <f>SUM(B39:B40)</f>
        <v>30</v>
      </c>
      <c r="C41" s="22">
        <f t="shared" ref="C41:K41" si="10">SUM(C39:C40)</f>
        <v>4879600</v>
      </c>
      <c r="D41" s="21">
        <f t="shared" si="10"/>
        <v>33</v>
      </c>
      <c r="E41" s="22">
        <f t="shared" si="10"/>
        <v>9032840</v>
      </c>
      <c r="F41" s="21">
        <f t="shared" si="10"/>
        <v>16</v>
      </c>
      <c r="G41" s="22">
        <f t="shared" si="10"/>
        <v>29576000</v>
      </c>
      <c r="H41" s="21">
        <f t="shared" si="10"/>
        <v>15</v>
      </c>
      <c r="I41" s="22">
        <f t="shared" si="10"/>
        <v>4576000</v>
      </c>
      <c r="J41" s="21">
        <f t="shared" si="10"/>
        <v>94</v>
      </c>
      <c r="K41" s="22">
        <f t="shared" si="10"/>
        <v>48064440</v>
      </c>
    </row>
    <row r="42" spans="1:11" s="23" customFormat="1" ht="21.95" customHeight="1" x14ac:dyDescent="0.3">
      <c r="A42" s="20" t="s">
        <v>27</v>
      </c>
      <c r="B42" s="22">
        <f>SUM(B11+B16+B21+B29+B33+B36+B41)</f>
        <v>130</v>
      </c>
      <c r="C42" s="22">
        <f t="shared" ref="C42:K42" si="11">SUM(C11+C16+C21+C29+C33+C36+C41)</f>
        <v>790455128</v>
      </c>
      <c r="D42" s="22">
        <f t="shared" si="11"/>
        <v>154</v>
      </c>
      <c r="E42" s="22">
        <f t="shared" si="11"/>
        <v>380831001</v>
      </c>
      <c r="F42" s="22">
        <f t="shared" si="11"/>
        <v>102</v>
      </c>
      <c r="G42" s="22">
        <f t="shared" si="11"/>
        <v>579150926</v>
      </c>
      <c r="H42" s="22">
        <f t="shared" si="11"/>
        <v>103</v>
      </c>
      <c r="I42" s="22">
        <f t="shared" si="11"/>
        <v>416090926</v>
      </c>
      <c r="J42" s="22">
        <f t="shared" si="11"/>
        <v>489</v>
      </c>
      <c r="K42" s="22">
        <f t="shared" si="11"/>
        <v>2166527981</v>
      </c>
    </row>
    <row r="43" spans="1:11" ht="24.95" customHeight="1" x14ac:dyDescent="0.3">
      <c r="H43" s="13"/>
      <c r="J43" s="13"/>
    </row>
    <row r="44" spans="1:11" ht="24.95" customHeight="1" x14ac:dyDescent="0.3">
      <c r="B44" s="13"/>
      <c r="H44" s="13"/>
      <c r="J44" s="13"/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3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topLeftCell="A22" workbookViewId="0">
      <selection activeCell="G26" sqref="G26"/>
    </sheetView>
  </sheetViews>
  <sheetFormatPr defaultRowHeight="18" customHeight="1" x14ac:dyDescent="0.2"/>
  <cols>
    <col min="1" max="1" width="40.625" style="87" customWidth="1"/>
    <col min="2" max="2" width="7.625" style="88" customWidth="1"/>
    <col min="3" max="3" width="13.625" style="89" customWidth="1"/>
    <col min="4" max="4" width="7.625" style="89" customWidth="1"/>
    <col min="5" max="5" width="13.625" style="89" customWidth="1"/>
    <col min="6" max="6" width="7.625" style="89" customWidth="1"/>
    <col min="7" max="7" width="13.625" style="89" customWidth="1"/>
    <col min="8" max="8" width="7.625" style="88" customWidth="1"/>
    <col min="9" max="9" width="13.625" style="89" customWidth="1"/>
    <col min="10" max="10" width="7.625" style="88" customWidth="1"/>
    <col min="11" max="11" width="13.625" style="89" customWidth="1"/>
    <col min="12" max="16384" width="9" style="87"/>
  </cols>
  <sheetData>
    <row r="1" spans="1:11" s="143" customFormat="1" ht="18" customHeight="1" x14ac:dyDescent="0.2">
      <c r="B1" s="144"/>
      <c r="C1" s="145"/>
      <c r="D1" s="145"/>
      <c r="E1" s="145"/>
      <c r="F1" s="145"/>
      <c r="G1" s="145"/>
      <c r="H1" s="144"/>
      <c r="I1" s="145"/>
      <c r="J1" s="167" t="s">
        <v>11</v>
      </c>
      <c r="K1" s="167"/>
    </row>
    <row r="2" spans="1:11" s="143" customFormat="1" ht="18" customHeight="1" x14ac:dyDescent="0.2">
      <c r="A2" s="168" t="s">
        <v>12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1" s="143" customFormat="1" ht="18" customHeight="1" x14ac:dyDescent="0.2">
      <c r="A3" s="168" t="s">
        <v>47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s="143" customFormat="1" ht="18" customHeight="1" x14ac:dyDescent="0.2">
      <c r="A4" s="168" t="s">
        <v>13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1" s="78" customFormat="1" ht="18" customHeight="1" x14ac:dyDescent="0.2">
      <c r="A5" s="116"/>
      <c r="B5" s="116"/>
      <c r="C5" s="112"/>
      <c r="D5" s="116"/>
      <c r="E5" s="112"/>
      <c r="F5" s="116"/>
      <c r="G5" s="112"/>
      <c r="H5" s="116"/>
      <c r="I5" s="112"/>
      <c r="J5" s="116"/>
      <c r="K5" s="112"/>
    </row>
    <row r="6" spans="1:11" s="82" customFormat="1" ht="18" customHeight="1" x14ac:dyDescent="0.2">
      <c r="A6" s="81" t="s">
        <v>1</v>
      </c>
      <c r="B6" s="169" t="s">
        <v>2</v>
      </c>
      <c r="C6" s="170"/>
      <c r="D6" s="171" t="s">
        <v>6</v>
      </c>
      <c r="E6" s="172"/>
      <c r="F6" s="173" t="s">
        <v>7</v>
      </c>
      <c r="G6" s="172"/>
      <c r="H6" s="171" t="s">
        <v>8</v>
      </c>
      <c r="I6" s="172"/>
      <c r="J6" s="169" t="s">
        <v>9</v>
      </c>
      <c r="K6" s="170"/>
    </row>
    <row r="7" spans="1:11" s="82" customFormat="1" ht="18" customHeight="1" x14ac:dyDescent="0.2">
      <c r="A7" s="83"/>
      <c r="B7" s="84" t="s">
        <v>3</v>
      </c>
      <c r="C7" s="107" t="s">
        <v>5</v>
      </c>
      <c r="D7" s="84" t="s">
        <v>3</v>
      </c>
      <c r="E7" s="107" t="s">
        <v>5</v>
      </c>
      <c r="F7" s="84" t="s">
        <v>3</v>
      </c>
      <c r="G7" s="107" t="s">
        <v>5</v>
      </c>
      <c r="H7" s="84" t="s">
        <v>3</v>
      </c>
      <c r="I7" s="107" t="s">
        <v>5</v>
      </c>
      <c r="J7" s="84" t="s">
        <v>3</v>
      </c>
      <c r="K7" s="107" t="s">
        <v>5</v>
      </c>
    </row>
    <row r="8" spans="1:11" s="82" customFormat="1" ht="18" customHeight="1" x14ac:dyDescent="0.2">
      <c r="A8" s="85"/>
      <c r="B8" s="86" t="s">
        <v>4</v>
      </c>
      <c r="C8" s="96" t="s">
        <v>0</v>
      </c>
      <c r="D8" s="86" t="s">
        <v>4</v>
      </c>
      <c r="E8" s="96" t="s">
        <v>0</v>
      </c>
      <c r="F8" s="86" t="s">
        <v>4</v>
      </c>
      <c r="G8" s="96" t="s">
        <v>0</v>
      </c>
      <c r="H8" s="86" t="s">
        <v>4</v>
      </c>
      <c r="I8" s="96" t="s">
        <v>0</v>
      </c>
      <c r="J8" s="86" t="s">
        <v>4</v>
      </c>
      <c r="K8" s="96" t="s">
        <v>0</v>
      </c>
    </row>
    <row r="9" spans="1:11" s="93" customFormat="1" ht="18" customHeight="1" x14ac:dyDescent="0.2">
      <c r="A9" s="90" t="s">
        <v>14</v>
      </c>
      <c r="B9" s="91"/>
      <c r="C9" s="92"/>
      <c r="D9" s="92"/>
      <c r="E9" s="92"/>
      <c r="F9" s="92"/>
      <c r="G9" s="92"/>
      <c r="H9" s="92"/>
      <c r="I9" s="92"/>
      <c r="J9" s="92"/>
      <c r="K9" s="92"/>
    </row>
    <row r="10" spans="1:11" s="78" customFormat="1" ht="18" customHeight="1" x14ac:dyDescent="0.2">
      <c r="A10" s="94" t="s">
        <v>10</v>
      </c>
      <c r="B10" s="95">
        <v>2</v>
      </c>
      <c r="C10" s="96">
        <v>140000</v>
      </c>
      <c r="D10" s="96">
        <v>6</v>
      </c>
      <c r="E10" s="96">
        <v>124110000</v>
      </c>
      <c r="F10" s="96">
        <v>1</v>
      </c>
      <c r="G10" s="96">
        <v>1000000</v>
      </c>
      <c r="H10" s="96">
        <v>3</v>
      </c>
      <c r="I10" s="96">
        <v>3670000</v>
      </c>
      <c r="J10" s="96">
        <f>SUM(B10+D10+F10+H10)</f>
        <v>12</v>
      </c>
      <c r="K10" s="96">
        <f>SUM(C10+E10+G10+I10)</f>
        <v>128920000</v>
      </c>
    </row>
    <row r="11" spans="1:11" s="100" customFormat="1" ht="18" customHeight="1" x14ac:dyDescent="0.2">
      <c r="A11" s="97" t="s">
        <v>26</v>
      </c>
      <c r="B11" s="98">
        <f>SUM(B10)</f>
        <v>2</v>
      </c>
      <c r="C11" s="99">
        <f>SUM(C10)</f>
        <v>140000</v>
      </c>
      <c r="D11" s="98">
        <f t="shared" ref="D11:K11" si="0">SUM(D10)</f>
        <v>6</v>
      </c>
      <c r="E11" s="99">
        <f t="shared" si="0"/>
        <v>124110000</v>
      </c>
      <c r="F11" s="98">
        <f t="shared" si="0"/>
        <v>1</v>
      </c>
      <c r="G11" s="99">
        <f t="shared" si="0"/>
        <v>1000000</v>
      </c>
      <c r="H11" s="98">
        <f t="shared" si="0"/>
        <v>3</v>
      </c>
      <c r="I11" s="99">
        <f t="shared" si="0"/>
        <v>3670000</v>
      </c>
      <c r="J11" s="98">
        <f t="shared" si="0"/>
        <v>12</v>
      </c>
      <c r="K11" s="99">
        <f t="shared" si="0"/>
        <v>128920000</v>
      </c>
    </row>
    <row r="12" spans="1:11" s="82" customFormat="1" ht="18" customHeight="1" x14ac:dyDescent="0.2">
      <c r="A12" s="101" t="s">
        <v>24</v>
      </c>
      <c r="B12" s="91"/>
      <c r="C12" s="92"/>
      <c r="D12" s="35"/>
      <c r="E12" s="92"/>
      <c r="F12" s="92"/>
      <c r="G12" s="92"/>
      <c r="H12" s="92"/>
      <c r="I12" s="92"/>
      <c r="J12" s="92"/>
      <c r="K12" s="92"/>
    </row>
    <row r="13" spans="1:11" s="82" customFormat="1" ht="18" customHeight="1" x14ac:dyDescent="0.2">
      <c r="A13" s="102" t="s">
        <v>15</v>
      </c>
      <c r="B13" s="103"/>
      <c r="C13" s="104"/>
      <c r="D13" s="37"/>
      <c r="E13" s="104"/>
      <c r="F13" s="104"/>
      <c r="G13" s="104"/>
      <c r="H13" s="104"/>
      <c r="I13" s="104"/>
      <c r="J13" s="104"/>
      <c r="K13" s="104"/>
    </row>
    <row r="14" spans="1:11" s="82" customFormat="1" ht="18" customHeight="1" x14ac:dyDescent="0.2">
      <c r="A14" s="94" t="s">
        <v>30</v>
      </c>
      <c r="B14" s="95">
        <v>2</v>
      </c>
      <c r="C14" s="96">
        <v>70000</v>
      </c>
      <c r="D14" s="95">
        <v>2</v>
      </c>
      <c r="E14" s="96">
        <v>70000</v>
      </c>
      <c r="F14" s="95">
        <v>0</v>
      </c>
      <c r="G14" s="96">
        <v>0</v>
      </c>
      <c r="H14" s="95">
        <v>0</v>
      </c>
      <c r="I14" s="96">
        <v>0</v>
      </c>
      <c r="J14" s="107">
        <f>SUM(B14+D14+F14+H14)</f>
        <v>4</v>
      </c>
      <c r="K14" s="107">
        <f>SUM(C14+E14+G14+I14)</f>
        <v>140000</v>
      </c>
    </row>
    <row r="15" spans="1:11" s="112" customFormat="1" ht="18" customHeight="1" x14ac:dyDescent="0.2">
      <c r="A15" s="108" t="s">
        <v>26</v>
      </c>
      <c r="B15" s="99">
        <f t="shared" ref="B15:K15" si="1">SUM(B14:B14)</f>
        <v>2</v>
      </c>
      <c r="C15" s="108">
        <f t="shared" si="1"/>
        <v>70000</v>
      </c>
      <c r="D15" s="99">
        <f t="shared" si="1"/>
        <v>2</v>
      </c>
      <c r="E15" s="108">
        <f t="shared" si="1"/>
        <v>70000</v>
      </c>
      <c r="F15" s="99">
        <f t="shared" si="1"/>
        <v>0</v>
      </c>
      <c r="G15" s="108">
        <f t="shared" si="1"/>
        <v>0</v>
      </c>
      <c r="H15" s="99">
        <f t="shared" si="1"/>
        <v>0</v>
      </c>
      <c r="I15" s="108">
        <f t="shared" si="1"/>
        <v>0</v>
      </c>
      <c r="J15" s="99">
        <f t="shared" si="1"/>
        <v>4</v>
      </c>
      <c r="K15" s="99">
        <f t="shared" si="1"/>
        <v>140000</v>
      </c>
    </row>
    <row r="16" spans="1:11" s="82" customFormat="1" ht="18" customHeight="1" x14ac:dyDescent="0.2">
      <c r="A16" s="110" t="s">
        <v>28</v>
      </c>
      <c r="B16" s="106"/>
      <c r="C16" s="107"/>
      <c r="D16" s="57"/>
      <c r="E16" s="107"/>
      <c r="F16" s="107"/>
      <c r="G16" s="107"/>
      <c r="H16" s="107"/>
      <c r="I16" s="107"/>
      <c r="J16" s="107"/>
      <c r="K16" s="107"/>
    </row>
    <row r="17" spans="1:11" s="82" customFormat="1" ht="18" customHeight="1" x14ac:dyDescent="0.2">
      <c r="A17" s="105" t="s">
        <v>48</v>
      </c>
      <c r="B17" s="106">
        <v>1</v>
      </c>
      <c r="C17" s="107">
        <v>20000</v>
      </c>
      <c r="D17" s="57">
        <v>1</v>
      </c>
      <c r="E17" s="107">
        <v>30000</v>
      </c>
      <c r="F17" s="107">
        <v>0</v>
      </c>
      <c r="G17" s="107">
        <v>0</v>
      </c>
      <c r="H17" s="107">
        <v>0</v>
      </c>
      <c r="I17" s="107">
        <v>0</v>
      </c>
      <c r="J17" s="107">
        <f>SUM(B17+D17+F17+H17)</f>
        <v>2</v>
      </c>
      <c r="K17" s="107">
        <f>SUM(C17+E17+G17+I17)</f>
        <v>50000</v>
      </c>
    </row>
    <row r="18" spans="1:11" s="100" customFormat="1" ht="18" customHeight="1" x14ac:dyDescent="0.2">
      <c r="A18" s="97" t="s">
        <v>26</v>
      </c>
      <c r="B18" s="98">
        <f t="shared" ref="B18:K18" si="2">SUM(B17:B17)</f>
        <v>1</v>
      </c>
      <c r="C18" s="108">
        <f t="shared" si="2"/>
        <v>20000</v>
      </c>
      <c r="D18" s="98">
        <f t="shared" si="2"/>
        <v>1</v>
      </c>
      <c r="E18" s="108">
        <f t="shared" si="2"/>
        <v>30000</v>
      </c>
      <c r="F18" s="98">
        <f t="shared" si="2"/>
        <v>0</v>
      </c>
      <c r="G18" s="108">
        <f t="shared" si="2"/>
        <v>0</v>
      </c>
      <c r="H18" s="98">
        <f t="shared" si="2"/>
        <v>0</v>
      </c>
      <c r="I18" s="108">
        <f t="shared" si="2"/>
        <v>0</v>
      </c>
      <c r="J18" s="98">
        <f t="shared" si="2"/>
        <v>2</v>
      </c>
      <c r="K18" s="108">
        <f t="shared" si="2"/>
        <v>50000</v>
      </c>
    </row>
    <row r="19" spans="1:11" s="82" customFormat="1" ht="18" customHeight="1" x14ac:dyDescent="0.2">
      <c r="A19" s="109" t="s">
        <v>31</v>
      </c>
      <c r="B19" s="106"/>
      <c r="C19" s="107"/>
      <c r="D19" s="57"/>
      <c r="E19" s="107"/>
      <c r="F19" s="107"/>
      <c r="G19" s="107"/>
      <c r="H19" s="107"/>
      <c r="I19" s="107"/>
      <c r="J19" s="107"/>
      <c r="K19" s="107"/>
    </row>
    <row r="20" spans="1:11" s="82" customFormat="1" ht="18" customHeight="1" x14ac:dyDescent="0.2">
      <c r="A20" s="105" t="s">
        <v>37</v>
      </c>
      <c r="B20" s="106">
        <v>1</v>
      </c>
      <c r="C20" s="107">
        <v>90000</v>
      </c>
      <c r="D20" s="57">
        <v>2</v>
      </c>
      <c r="E20" s="107">
        <v>168000</v>
      </c>
      <c r="F20" s="107">
        <v>0</v>
      </c>
      <c r="G20" s="107">
        <v>0</v>
      </c>
      <c r="H20" s="107">
        <v>0</v>
      </c>
      <c r="I20" s="107">
        <v>0</v>
      </c>
      <c r="J20" s="107">
        <f>SUM(B20+D20+F20+H20)</f>
        <v>3</v>
      </c>
      <c r="K20" s="107">
        <f>SUM(C20+E20+G20+I20)</f>
        <v>258000</v>
      </c>
    </row>
    <row r="21" spans="1:11" s="82" customFormat="1" ht="18" customHeight="1" x14ac:dyDescent="0.2">
      <c r="A21" s="105" t="s">
        <v>43</v>
      </c>
      <c r="B21" s="106">
        <v>1</v>
      </c>
      <c r="C21" s="107">
        <v>350000</v>
      </c>
      <c r="D21" s="57">
        <v>1</v>
      </c>
      <c r="E21" s="107">
        <v>350000</v>
      </c>
      <c r="F21" s="107">
        <v>0</v>
      </c>
      <c r="G21" s="107">
        <v>0</v>
      </c>
      <c r="H21" s="107">
        <v>0</v>
      </c>
      <c r="I21" s="107">
        <v>0</v>
      </c>
      <c r="J21" s="107">
        <v>0</v>
      </c>
      <c r="K21" s="107">
        <f>SUM(C21+E21+G21+I21)</f>
        <v>700000</v>
      </c>
    </row>
    <row r="22" spans="1:11" s="100" customFormat="1" ht="18" customHeight="1" x14ac:dyDescent="0.2">
      <c r="A22" s="97" t="s">
        <v>26</v>
      </c>
      <c r="B22" s="98">
        <f>SUM(B20:B21)</f>
        <v>2</v>
      </c>
      <c r="C22" s="99">
        <f t="shared" ref="C22:K22" si="3">SUM(C20:C21)</f>
        <v>440000</v>
      </c>
      <c r="D22" s="98">
        <f t="shared" si="3"/>
        <v>3</v>
      </c>
      <c r="E22" s="99">
        <f t="shared" si="3"/>
        <v>518000</v>
      </c>
      <c r="F22" s="98">
        <f t="shared" si="3"/>
        <v>0</v>
      </c>
      <c r="G22" s="99">
        <f t="shared" si="3"/>
        <v>0</v>
      </c>
      <c r="H22" s="98">
        <f t="shared" si="3"/>
        <v>0</v>
      </c>
      <c r="I22" s="99">
        <f t="shared" si="3"/>
        <v>0</v>
      </c>
      <c r="J22" s="98">
        <f t="shared" si="3"/>
        <v>3</v>
      </c>
      <c r="K22" s="99">
        <f t="shared" si="3"/>
        <v>958000</v>
      </c>
    </row>
    <row r="23" spans="1:11" s="82" customFormat="1" ht="18" customHeight="1" x14ac:dyDescent="0.2">
      <c r="A23" s="109" t="s">
        <v>33</v>
      </c>
      <c r="B23" s="106"/>
      <c r="C23" s="107"/>
      <c r="D23" s="57"/>
      <c r="E23" s="107"/>
      <c r="F23" s="107"/>
      <c r="G23" s="107"/>
      <c r="H23" s="107"/>
      <c r="I23" s="107"/>
      <c r="J23" s="107"/>
      <c r="K23" s="107"/>
    </row>
    <row r="24" spans="1:11" s="82" customFormat="1" ht="18" customHeight="1" x14ac:dyDescent="0.2">
      <c r="A24" s="105" t="s">
        <v>22</v>
      </c>
      <c r="B24" s="106">
        <v>0</v>
      </c>
      <c r="C24" s="107">
        <v>0</v>
      </c>
      <c r="D24" s="57">
        <v>1</v>
      </c>
      <c r="E24" s="107">
        <v>300000</v>
      </c>
      <c r="F24" s="107">
        <v>0</v>
      </c>
      <c r="G24" s="107">
        <v>0</v>
      </c>
      <c r="H24" s="107">
        <v>0</v>
      </c>
      <c r="I24" s="107">
        <v>0</v>
      </c>
      <c r="J24" s="107">
        <f t="shared" ref="J24:K24" si="4">SUM(B24+D24+F24+H24)</f>
        <v>1</v>
      </c>
      <c r="K24" s="107">
        <f t="shared" si="4"/>
        <v>300000</v>
      </c>
    </row>
    <row r="25" spans="1:11" s="112" customFormat="1" ht="18" customHeight="1" x14ac:dyDescent="0.2">
      <c r="A25" s="108" t="s">
        <v>26</v>
      </c>
      <c r="B25" s="99">
        <f>SUM(B24)</f>
        <v>0</v>
      </c>
      <c r="C25" s="99">
        <f t="shared" ref="C25:K25" si="5">SUM(C24)</f>
        <v>0</v>
      </c>
      <c r="D25" s="99">
        <f t="shared" si="5"/>
        <v>1</v>
      </c>
      <c r="E25" s="99">
        <f t="shared" si="5"/>
        <v>300000</v>
      </c>
      <c r="F25" s="99">
        <f t="shared" si="5"/>
        <v>0</v>
      </c>
      <c r="G25" s="99">
        <f t="shared" si="5"/>
        <v>0</v>
      </c>
      <c r="H25" s="99">
        <f t="shared" si="5"/>
        <v>0</v>
      </c>
      <c r="I25" s="99">
        <f t="shared" si="5"/>
        <v>0</v>
      </c>
      <c r="J25" s="99">
        <f t="shared" si="5"/>
        <v>1</v>
      </c>
      <c r="K25" s="99">
        <f t="shared" si="5"/>
        <v>300000</v>
      </c>
    </row>
    <row r="26" spans="1:11" s="82" customFormat="1" ht="18" customHeight="1" x14ac:dyDescent="0.2">
      <c r="A26" s="109" t="s">
        <v>34</v>
      </c>
      <c r="B26" s="103"/>
      <c r="C26" s="104"/>
      <c r="D26" s="37"/>
      <c r="E26" s="104"/>
      <c r="F26" s="104"/>
      <c r="G26" s="104"/>
      <c r="H26" s="104"/>
      <c r="I26" s="104"/>
      <c r="J26" s="104"/>
      <c r="K26" s="104"/>
    </row>
    <row r="27" spans="1:11" s="93" customFormat="1" ht="18" customHeight="1" x14ac:dyDescent="0.2">
      <c r="A27" s="111" t="s">
        <v>39</v>
      </c>
      <c r="B27" s="103"/>
      <c r="C27" s="155"/>
      <c r="D27" s="37"/>
      <c r="E27" s="104"/>
      <c r="F27" s="104"/>
      <c r="G27" s="104"/>
      <c r="H27" s="104"/>
      <c r="I27" s="104"/>
      <c r="J27" s="104"/>
      <c r="K27" s="104"/>
    </row>
    <row r="28" spans="1:11" s="82" customFormat="1" ht="18" customHeight="1" x14ac:dyDescent="0.2">
      <c r="A28" s="105" t="s">
        <v>23</v>
      </c>
      <c r="B28" s="106">
        <v>15</v>
      </c>
      <c r="C28" s="107">
        <v>100000</v>
      </c>
      <c r="D28" s="57">
        <v>15</v>
      </c>
      <c r="E28" s="107">
        <v>100000</v>
      </c>
      <c r="F28" s="107">
        <v>0</v>
      </c>
      <c r="G28" s="107">
        <v>0</v>
      </c>
      <c r="H28" s="107">
        <v>0</v>
      </c>
      <c r="I28" s="107">
        <v>0</v>
      </c>
      <c r="J28" s="107">
        <f>SUM(B28+D28+F28+H28)</f>
        <v>30</v>
      </c>
      <c r="K28" s="107">
        <f>SUM(C28+E28+G28+I28)</f>
        <v>200000</v>
      </c>
    </row>
    <row r="29" spans="1:11" s="82" customFormat="1" ht="18" customHeight="1" x14ac:dyDescent="0.2">
      <c r="A29" s="97" t="s">
        <v>26</v>
      </c>
      <c r="B29" s="98">
        <f t="shared" ref="B29:K29" si="6">SUM(B28:B28)</f>
        <v>15</v>
      </c>
      <c r="C29" s="108">
        <f t="shared" si="6"/>
        <v>100000</v>
      </c>
      <c r="D29" s="98">
        <f t="shared" si="6"/>
        <v>15</v>
      </c>
      <c r="E29" s="108">
        <f t="shared" si="6"/>
        <v>100000</v>
      </c>
      <c r="F29" s="98">
        <f t="shared" si="6"/>
        <v>0</v>
      </c>
      <c r="G29" s="108">
        <f t="shared" si="6"/>
        <v>0</v>
      </c>
      <c r="H29" s="98">
        <f t="shared" si="6"/>
        <v>0</v>
      </c>
      <c r="I29" s="108">
        <f t="shared" si="6"/>
        <v>0</v>
      </c>
      <c r="J29" s="98">
        <f t="shared" si="6"/>
        <v>30</v>
      </c>
      <c r="K29" s="108">
        <f t="shared" si="6"/>
        <v>200000</v>
      </c>
    </row>
    <row r="30" spans="1:11" s="112" customFormat="1" ht="18" customHeight="1" x14ac:dyDescent="0.2">
      <c r="A30" s="108" t="s">
        <v>27</v>
      </c>
      <c r="B30" s="99">
        <f>SUM(B11+B15+B18+B22+B25+B29)</f>
        <v>22</v>
      </c>
      <c r="C30" s="99">
        <f>SUM(C11+C15+C18+C22+C25+C29)</f>
        <v>770000</v>
      </c>
      <c r="D30" s="99">
        <f t="shared" ref="D30:K30" si="7">SUM(D11+D15+D18+D22+D25+D29)</f>
        <v>28</v>
      </c>
      <c r="E30" s="99">
        <f t="shared" si="7"/>
        <v>125128000</v>
      </c>
      <c r="F30" s="99">
        <f t="shared" si="7"/>
        <v>1</v>
      </c>
      <c r="G30" s="99">
        <f t="shared" si="7"/>
        <v>1000000</v>
      </c>
      <c r="H30" s="99">
        <f t="shared" si="7"/>
        <v>3</v>
      </c>
      <c r="I30" s="99">
        <f t="shared" si="7"/>
        <v>3670000</v>
      </c>
      <c r="J30" s="99">
        <f t="shared" si="7"/>
        <v>52</v>
      </c>
      <c r="K30" s="99">
        <f t="shared" si="7"/>
        <v>130568000</v>
      </c>
    </row>
    <row r="31" spans="1:11" s="78" customFormat="1" ht="18" customHeight="1" x14ac:dyDescent="0.2">
      <c r="B31" s="114"/>
      <c r="C31" s="79"/>
      <c r="D31" s="79"/>
      <c r="E31" s="79"/>
      <c r="F31" s="79"/>
      <c r="G31" s="79"/>
      <c r="H31" s="114"/>
      <c r="I31" s="79"/>
      <c r="J31" s="114"/>
      <c r="K31" s="79"/>
    </row>
    <row r="32" spans="1:11" s="78" customFormat="1" ht="18" customHeight="1" x14ac:dyDescent="0.2">
      <c r="B32" s="114"/>
      <c r="C32" s="79"/>
      <c r="D32" s="79"/>
      <c r="E32" s="79"/>
      <c r="F32" s="79"/>
      <c r="G32" s="79"/>
      <c r="H32" s="114"/>
      <c r="I32" s="79"/>
      <c r="J32" s="114"/>
      <c r="K32" s="79"/>
    </row>
  </sheetData>
  <mergeCells count="9">
    <mergeCell ref="J1:K1"/>
    <mergeCell ref="A2:K2"/>
    <mergeCell ref="A3:K3"/>
    <mergeCell ref="A4:K4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4"/>
  <sheetViews>
    <sheetView tabSelected="1" view="pageBreakPreview" topLeftCell="A10" zoomScaleNormal="100" zoomScaleSheetLayoutView="100" workbookViewId="0">
      <selection activeCell="A5" sqref="A5:K5"/>
    </sheetView>
  </sheetViews>
  <sheetFormatPr defaultRowHeight="24.95" customHeight="1" x14ac:dyDescent="0.3"/>
  <cols>
    <col min="1" max="1" width="38.625" style="38" customWidth="1"/>
    <col min="2" max="2" width="8.625" style="117" customWidth="1"/>
    <col min="3" max="3" width="12.625" style="117" customWidth="1"/>
    <col min="4" max="4" width="8.625" style="39" customWidth="1"/>
    <col min="5" max="5" width="12.625" style="39" customWidth="1"/>
    <col min="6" max="6" width="8.625" style="39" customWidth="1"/>
    <col min="7" max="7" width="12.625" style="39" customWidth="1"/>
    <col min="8" max="8" width="8.625" style="117" customWidth="1"/>
    <col min="9" max="9" width="12.625" style="117" customWidth="1"/>
    <col min="10" max="10" width="8.625" style="117" customWidth="1"/>
    <col min="11" max="11" width="13.625" style="117" customWidth="1"/>
    <col min="12" max="16384" width="9" style="38"/>
  </cols>
  <sheetData>
    <row r="1" spans="1:11" s="72" customFormat="1" ht="24.95" customHeight="1" x14ac:dyDescent="0.35">
      <c r="B1" s="126"/>
      <c r="C1" s="126"/>
      <c r="D1" s="127"/>
      <c r="E1" s="127"/>
      <c r="F1" s="127"/>
      <c r="G1" s="127"/>
      <c r="H1" s="126"/>
      <c r="I1" s="126"/>
      <c r="J1" s="176" t="s">
        <v>11</v>
      </c>
      <c r="K1" s="176"/>
    </row>
    <row r="2" spans="1:11" s="72" customFormat="1" ht="24.95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4.95" customHeight="1" x14ac:dyDescent="0.35">
      <c r="A3" s="177" t="s">
        <v>42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4.95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24.95" customHeight="1" x14ac:dyDescent="0.3">
      <c r="A5" s="181" t="s">
        <v>53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4.95" customHeight="1" x14ac:dyDescent="0.3">
      <c r="A6" s="43"/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4.95" customHeight="1" x14ac:dyDescent="0.3">
      <c r="A7" s="45" t="s">
        <v>1</v>
      </c>
      <c r="B7" s="46" t="s">
        <v>3</v>
      </c>
      <c r="C7" s="46" t="s">
        <v>5</v>
      </c>
      <c r="D7" s="46" t="s">
        <v>3</v>
      </c>
      <c r="E7" s="46" t="s">
        <v>5</v>
      </c>
      <c r="F7" s="46" t="s">
        <v>3</v>
      </c>
      <c r="G7" s="46" t="s">
        <v>5</v>
      </c>
      <c r="H7" s="46" t="s">
        <v>3</v>
      </c>
      <c r="I7" s="46" t="s">
        <v>5</v>
      </c>
      <c r="J7" s="46" t="s">
        <v>3</v>
      </c>
      <c r="K7" s="46" t="s">
        <v>5</v>
      </c>
    </row>
    <row r="8" spans="1:11" s="44" customFormat="1" ht="24.95" customHeight="1" x14ac:dyDescent="0.3">
      <c r="A8" s="47"/>
      <c r="B8" s="48" t="s">
        <v>4</v>
      </c>
      <c r="C8" s="49" t="s">
        <v>0</v>
      </c>
      <c r="D8" s="48" t="s">
        <v>4</v>
      </c>
      <c r="E8" s="49" t="s">
        <v>0</v>
      </c>
      <c r="F8" s="48" t="s">
        <v>4</v>
      </c>
      <c r="G8" s="49" t="s">
        <v>0</v>
      </c>
      <c r="H8" s="48" t="s">
        <v>4</v>
      </c>
      <c r="I8" s="49" t="s">
        <v>0</v>
      </c>
      <c r="J8" s="48" t="s">
        <v>4</v>
      </c>
      <c r="K8" s="49" t="s">
        <v>0</v>
      </c>
    </row>
    <row r="9" spans="1:11" s="67" customFormat="1" ht="24.95" customHeight="1" x14ac:dyDescent="0.3">
      <c r="A9" s="34" t="s">
        <v>14</v>
      </c>
      <c r="B9" s="50"/>
      <c r="C9" s="51"/>
      <c r="D9" s="51"/>
      <c r="E9" s="51"/>
      <c r="F9" s="51"/>
      <c r="G9" s="51"/>
      <c r="H9" s="51"/>
      <c r="I9" s="51"/>
      <c r="J9" s="51"/>
      <c r="K9" s="51"/>
    </row>
    <row r="10" spans="1:11" s="40" customFormat="1" ht="24.95" customHeight="1" x14ac:dyDescent="0.3">
      <c r="A10" s="58" t="s">
        <v>10</v>
      </c>
      <c r="B10" s="59">
        <v>2</v>
      </c>
      <c r="C10" s="60">
        <v>140000</v>
      </c>
      <c r="D10" s="60">
        <v>4</v>
      </c>
      <c r="E10" s="60">
        <v>2610000</v>
      </c>
      <c r="F10" s="60">
        <v>1</v>
      </c>
      <c r="G10" s="60">
        <v>1000000</v>
      </c>
      <c r="H10" s="60">
        <v>3</v>
      </c>
      <c r="I10" s="60">
        <v>3670000</v>
      </c>
      <c r="J10" s="60">
        <f>SUM(B10+D10+F10+H10)</f>
        <v>10</v>
      </c>
      <c r="K10" s="60">
        <f>SUM(C10+E10+G10+I10)</f>
        <v>7420000</v>
      </c>
    </row>
    <row r="11" spans="1:11" s="68" customFormat="1" ht="24.95" customHeight="1" x14ac:dyDescent="0.3">
      <c r="A11" s="65" t="s">
        <v>26</v>
      </c>
      <c r="B11" s="63">
        <f>SUM(B10)</f>
        <v>2</v>
      </c>
      <c r="C11" s="63">
        <f t="shared" ref="C11:K11" si="0">SUM(C10)</f>
        <v>140000</v>
      </c>
      <c r="D11" s="63">
        <f t="shared" si="0"/>
        <v>4</v>
      </c>
      <c r="E11" s="63">
        <f t="shared" si="0"/>
        <v>2610000</v>
      </c>
      <c r="F11" s="63">
        <f t="shared" si="0"/>
        <v>1</v>
      </c>
      <c r="G11" s="63">
        <f t="shared" si="0"/>
        <v>1000000</v>
      </c>
      <c r="H11" s="63">
        <f t="shared" si="0"/>
        <v>3</v>
      </c>
      <c r="I11" s="63">
        <f t="shared" si="0"/>
        <v>3670000</v>
      </c>
      <c r="J11" s="63">
        <f t="shared" si="0"/>
        <v>10</v>
      </c>
      <c r="K11" s="63">
        <f t="shared" si="0"/>
        <v>7420000</v>
      </c>
    </row>
    <row r="12" spans="1:11" s="44" customFormat="1" ht="24.95" customHeight="1" x14ac:dyDescent="0.3">
      <c r="A12" s="69" t="s">
        <v>28</v>
      </c>
      <c r="B12" s="52"/>
      <c r="C12" s="53"/>
      <c r="D12" s="37"/>
      <c r="E12" s="53"/>
      <c r="F12" s="53"/>
      <c r="G12" s="53"/>
      <c r="H12" s="53"/>
      <c r="I12" s="53"/>
      <c r="J12" s="53"/>
      <c r="K12" s="53"/>
    </row>
    <row r="13" spans="1:11" s="44" customFormat="1" ht="24.95" customHeight="1" x14ac:dyDescent="0.3">
      <c r="A13" s="54" t="s">
        <v>48</v>
      </c>
      <c r="B13" s="55">
        <v>1</v>
      </c>
      <c r="C13" s="56">
        <v>20000</v>
      </c>
      <c r="D13" s="57">
        <v>1</v>
      </c>
      <c r="E13" s="56">
        <v>30000</v>
      </c>
      <c r="F13" s="56">
        <v>0</v>
      </c>
      <c r="G13" s="56">
        <v>0</v>
      </c>
      <c r="H13" s="56">
        <v>0</v>
      </c>
      <c r="I13" s="56">
        <v>0</v>
      </c>
      <c r="J13" s="56">
        <f>SUM(B13+D13+F13+H13)</f>
        <v>2</v>
      </c>
      <c r="K13" s="56">
        <f>SUM(C13+E13+G13+I13)</f>
        <v>50000</v>
      </c>
    </row>
    <row r="14" spans="1:11" s="68" customFormat="1" ht="24.95" customHeight="1" x14ac:dyDescent="0.3">
      <c r="A14" s="65" t="s">
        <v>26</v>
      </c>
      <c r="B14" s="63">
        <f>SUM(B13)</f>
        <v>1</v>
      </c>
      <c r="C14" s="63">
        <f t="shared" ref="C14:K14" si="1">SUM(C13)</f>
        <v>20000</v>
      </c>
      <c r="D14" s="63">
        <f t="shared" si="1"/>
        <v>1</v>
      </c>
      <c r="E14" s="63">
        <f t="shared" si="1"/>
        <v>30000</v>
      </c>
      <c r="F14" s="63">
        <f t="shared" si="1"/>
        <v>0</v>
      </c>
      <c r="G14" s="63">
        <f t="shared" si="1"/>
        <v>0</v>
      </c>
      <c r="H14" s="63">
        <f t="shared" si="1"/>
        <v>0</v>
      </c>
      <c r="I14" s="63">
        <f t="shared" si="1"/>
        <v>0</v>
      </c>
      <c r="J14" s="63">
        <f t="shared" si="1"/>
        <v>2</v>
      </c>
      <c r="K14" s="63">
        <f t="shared" si="1"/>
        <v>50000</v>
      </c>
    </row>
    <row r="15" spans="1:11" s="44" customFormat="1" ht="24.95" customHeight="1" x14ac:dyDescent="0.3">
      <c r="A15" s="36" t="s">
        <v>31</v>
      </c>
      <c r="B15" s="52"/>
      <c r="C15" s="53"/>
      <c r="D15" s="37"/>
      <c r="E15" s="53"/>
      <c r="F15" s="53"/>
      <c r="G15" s="53"/>
      <c r="H15" s="53"/>
      <c r="I15" s="53"/>
      <c r="J15" s="53"/>
      <c r="K15" s="53"/>
    </row>
    <row r="16" spans="1:11" s="44" customFormat="1" ht="24.95" customHeight="1" x14ac:dyDescent="0.3">
      <c r="A16" s="54" t="s">
        <v>21</v>
      </c>
      <c r="B16" s="55">
        <v>0</v>
      </c>
      <c r="C16" s="56">
        <v>0</v>
      </c>
      <c r="D16" s="57">
        <v>1</v>
      </c>
      <c r="E16" s="56">
        <v>78000</v>
      </c>
      <c r="F16" s="56">
        <v>0</v>
      </c>
      <c r="G16" s="56">
        <v>0</v>
      </c>
      <c r="H16" s="56">
        <v>0</v>
      </c>
      <c r="I16" s="56">
        <v>0</v>
      </c>
      <c r="J16" s="56">
        <f>SUM(B16+D16+F16+H16)</f>
        <v>1</v>
      </c>
      <c r="K16" s="56">
        <f>SUM(C16+E16+G16+I16)</f>
        <v>78000</v>
      </c>
    </row>
    <row r="17" spans="1:11" s="44" customFormat="1" ht="24.95" customHeight="1" x14ac:dyDescent="0.3">
      <c r="A17" s="140" t="s">
        <v>43</v>
      </c>
      <c r="B17" s="55">
        <v>1</v>
      </c>
      <c r="C17" s="56">
        <v>350000</v>
      </c>
      <c r="D17" s="57">
        <v>1</v>
      </c>
      <c r="E17" s="56">
        <v>350000</v>
      </c>
      <c r="F17" s="56">
        <v>0</v>
      </c>
      <c r="G17" s="56">
        <v>0</v>
      </c>
      <c r="H17" s="56">
        <v>0</v>
      </c>
      <c r="I17" s="56">
        <v>0</v>
      </c>
      <c r="J17" s="56">
        <f>SUM(B17+D17+F17+H17)</f>
        <v>2</v>
      </c>
      <c r="K17" s="56">
        <f>SUM(C17+E17+G17+I17)</f>
        <v>700000</v>
      </c>
    </row>
    <row r="18" spans="1:11" s="68" customFormat="1" ht="24.95" customHeight="1" x14ac:dyDescent="0.3">
      <c r="A18" s="65" t="s">
        <v>26</v>
      </c>
      <c r="B18" s="63">
        <f>SUM(B16+B17)</f>
        <v>1</v>
      </c>
      <c r="C18" s="63">
        <f t="shared" ref="C18:K18" si="2">SUM(C16+C17)</f>
        <v>350000</v>
      </c>
      <c r="D18" s="63">
        <f t="shared" si="2"/>
        <v>2</v>
      </c>
      <c r="E18" s="63">
        <f t="shared" si="2"/>
        <v>428000</v>
      </c>
      <c r="F18" s="63">
        <f t="shared" si="2"/>
        <v>0</v>
      </c>
      <c r="G18" s="63">
        <f t="shared" si="2"/>
        <v>0</v>
      </c>
      <c r="H18" s="63">
        <f t="shared" si="2"/>
        <v>0</v>
      </c>
      <c r="I18" s="63">
        <f t="shared" si="2"/>
        <v>0</v>
      </c>
      <c r="J18" s="63">
        <f t="shared" si="2"/>
        <v>3</v>
      </c>
      <c r="K18" s="63">
        <f t="shared" si="2"/>
        <v>778000</v>
      </c>
    </row>
    <row r="19" spans="1:11" s="68" customFormat="1" ht="24.95" customHeight="1" x14ac:dyDescent="0.3">
      <c r="A19" s="121" t="s">
        <v>44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</row>
    <row r="20" spans="1:11" s="42" customFormat="1" ht="24.95" customHeight="1" x14ac:dyDescent="0.3">
      <c r="A20" s="122" t="s">
        <v>45</v>
      </c>
      <c r="B20" s="123">
        <v>0</v>
      </c>
      <c r="C20" s="123">
        <v>0</v>
      </c>
      <c r="D20" s="123">
        <v>1</v>
      </c>
      <c r="E20" s="123">
        <v>300000</v>
      </c>
      <c r="F20" s="123">
        <v>0</v>
      </c>
      <c r="G20" s="123">
        <v>0</v>
      </c>
      <c r="H20" s="123">
        <v>0</v>
      </c>
      <c r="I20" s="123">
        <v>0</v>
      </c>
      <c r="J20" s="123">
        <f>SUM(B20+D20+F20+H20)</f>
        <v>1</v>
      </c>
      <c r="K20" s="123">
        <f>SUM(C20+E20+G20+I20)</f>
        <v>300000</v>
      </c>
    </row>
    <row r="21" spans="1:11" s="68" customFormat="1" ht="24.95" customHeight="1" x14ac:dyDescent="0.3">
      <c r="A21" s="65" t="s">
        <v>26</v>
      </c>
      <c r="B21" s="63">
        <f>SUM(B19:B20)</f>
        <v>0</v>
      </c>
      <c r="C21" s="63">
        <f t="shared" ref="C21" si="3">SUM(C19:C20)</f>
        <v>0</v>
      </c>
      <c r="D21" s="63">
        <f t="shared" ref="D21" si="4">SUM(D19:D20)</f>
        <v>1</v>
      </c>
      <c r="E21" s="63">
        <f t="shared" ref="E21" si="5">SUM(E19:E20)</f>
        <v>300000</v>
      </c>
      <c r="F21" s="63">
        <f t="shared" ref="F21" si="6">SUM(F19:F20)</f>
        <v>0</v>
      </c>
      <c r="G21" s="63">
        <f t="shared" ref="G21" si="7">SUM(G19:G20)</f>
        <v>0</v>
      </c>
      <c r="H21" s="63">
        <f t="shared" ref="H21" si="8">SUM(H19:H20)</f>
        <v>0</v>
      </c>
      <c r="I21" s="63">
        <f t="shared" ref="I21" si="9">SUM(I19:I20)</f>
        <v>0</v>
      </c>
      <c r="J21" s="63">
        <f>SUM(J19:J20)</f>
        <v>1</v>
      </c>
      <c r="K21" s="63">
        <f>SUM(K19:K20)</f>
        <v>300000</v>
      </c>
    </row>
    <row r="22" spans="1:11" s="141" customFormat="1" ht="24.95" customHeight="1" x14ac:dyDescent="0.3">
      <c r="A22" s="65" t="s">
        <v>27</v>
      </c>
      <c r="B22" s="63">
        <f>SUM(B11+B14+B18+B21)</f>
        <v>4</v>
      </c>
      <c r="C22" s="63">
        <f t="shared" ref="C22:K22" si="10">SUM(C11+C14+C18+C21)</f>
        <v>510000</v>
      </c>
      <c r="D22" s="63">
        <f t="shared" si="10"/>
        <v>8</v>
      </c>
      <c r="E22" s="63">
        <f t="shared" si="10"/>
        <v>3368000</v>
      </c>
      <c r="F22" s="63">
        <f t="shared" si="10"/>
        <v>1</v>
      </c>
      <c r="G22" s="63">
        <f t="shared" si="10"/>
        <v>1000000</v>
      </c>
      <c r="H22" s="63">
        <f t="shared" si="10"/>
        <v>3</v>
      </c>
      <c r="I22" s="63">
        <f t="shared" si="10"/>
        <v>3670000</v>
      </c>
      <c r="J22" s="63">
        <f t="shared" si="10"/>
        <v>16</v>
      </c>
      <c r="K22" s="63">
        <f t="shared" si="10"/>
        <v>8548000</v>
      </c>
    </row>
    <row r="23" spans="1:11" s="40" customFormat="1" ht="24.95" customHeight="1" x14ac:dyDescent="0.3">
      <c r="B23" s="118"/>
      <c r="C23" s="118"/>
      <c r="D23" s="42"/>
      <c r="E23" s="42"/>
      <c r="F23" s="42"/>
      <c r="G23" s="42"/>
      <c r="H23" s="118"/>
      <c r="I23" s="118"/>
      <c r="J23" s="118"/>
      <c r="K23" s="118"/>
    </row>
    <row r="24" spans="1:11" s="40" customFormat="1" ht="24.95" customHeight="1" x14ac:dyDescent="0.3">
      <c r="B24" s="118"/>
      <c r="C24" s="118"/>
      <c r="D24" s="42"/>
      <c r="E24" s="42"/>
      <c r="F24" s="42"/>
      <c r="G24" s="42"/>
      <c r="H24" s="118"/>
      <c r="I24" s="118"/>
      <c r="J24" s="118"/>
      <c r="K24" s="118"/>
    </row>
  </sheetData>
  <mergeCells count="10">
    <mergeCell ref="H6:I6"/>
    <mergeCell ref="J1:K1"/>
    <mergeCell ref="A2:K2"/>
    <mergeCell ref="A3:K3"/>
    <mergeCell ref="A4:K4"/>
    <mergeCell ref="B6:C6"/>
    <mergeCell ref="D6:E6"/>
    <mergeCell ref="F6:G6"/>
    <mergeCell ref="J6:K6"/>
    <mergeCell ref="A5:K5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  <evenFooter>&amp;C50</evenFooter>
    <firstFooter>&amp;C47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0"/>
  <sheetViews>
    <sheetView topLeftCell="A10" workbookViewId="0">
      <selection activeCell="A5" sqref="A5:K5"/>
    </sheetView>
  </sheetViews>
  <sheetFormatPr defaultRowHeight="24.95" customHeight="1" x14ac:dyDescent="0.3"/>
  <cols>
    <col min="1" max="1" width="38.625" style="40" customWidth="1"/>
    <col min="2" max="2" width="8.625" style="118" customWidth="1"/>
    <col min="3" max="3" width="11.625" style="118" customWidth="1"/>
    <col min="4" max="4" width="8.625" style="42" customWidth="1"/>
    <col min="5" max="5" width="11.625" style="42" customWidth="1"/>
    <col min="6" max="6" width="8.625" style="42" customWidth="1"/>
    <col min="7" max="7" width="11.625" style="42" customWidth="1"/>
    <col min="8" max="8" width="8.625" style="118" customWidth="1"/>
    <col min="9" max="9" width="11.625" style="118" customWidth="1"/>
    <col min="10" max="10" width="8.625" style="118" customWidth="1"/>
    <col min="11" max="11" width="12.625" style="118" customWidth="1"/>
    <col min="12" max="16384" width="9" style="40"/>
  </cols>
  <sheetData>
    <row r="1" spans="1:11" s="72" customFormat="1" ht="24.95" customHeight="1" x14ac:dyDescent="0.35">
      <c r="B1" s="126"/>
      <c r="C1" s="126"/>
      <c r="D1" s="127"/>
      <c r="E1" s="127"/>
      <c r="F1" s="127"/>
      <c r="G1" s="127"/>
      <c r="H1" s="126"/>
      <c r="I1" s="126"/>
      <c r="J1" s="176" t="s">
        <v>11</v>
      </c>
      <c r="K1" s="176"/>
    </row>
    <row r="2" spans="1:11" s="72" customFormat="1" ht="24.95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4.95" customHeight="1" x14ac:dyDescent="0.35">
      <c r="A3" s="177" t="s">
        <v>47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4.95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s="72" customFormat="1" ht="24.95" customHeight="1" x14ac:dyDescent="0.35">
      <c r="A5" s="181" t="s">
        <v>54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4.95" customHeight="1" x14ac:dyDescent="0.3">
      <c r="A6" s="43" t="s">
        <v>1</v>
      </c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4.95" customHeight="1" x14ac:dyDescent="0.3">
      <c r="A7" s="45"/>
      <c r="B7" s="46" t="s">
        <v>3</v>
      </c>
      <c r="C7" s="46" t="s">
        <v>5</v>
      </c>
      <c r="D7" s="46" t="s">
        <v>3</v>
      </c>
      <c r="E7" s="46" t="s">
        <v>5</v>
      </c>
      <c r="F7" s="46" t="s">
        <v>3</v>
      </c>
      <c r="G7" s="46" t="s">
        <v>5</v>
      </c>
      <c r="H7" s="46" t="s">
        <v>3</v>
      </c>
      <c r="I7" s="46" t="s">
        <v>5</v>
      </c>
      <c r="J7" s="46" t="s">
        <v>3</v>
      </c>
      <c r="K7" s="46" t="s">
        <v>5</v>
      </c>
    </row>
    <row r="8" spans="1:11" s="44" customFormat="1" ht="24.95" customHeight="1" x14ac:dyDescent="0.3">
      <c r="A8" s="47"/>
      <c r="B8" s="48" t="s">
        <v>4</v>
      </c>
      <c r="C8" s="49" t="s">
        <v>0</v>
      </c>
      <c r="D8" s="48" t="s">
        <v>4</v>
      </c>
      <c r="E8" s="49" t="s">
        <v>0</v>
      </c>
      <c r="F8" s="48" t="s">
        <v>4</v>
      </c>
      <c r="G8" s="49" t="s">
        <v>0</v>
      </c>
      <c r="H8" s="48" t="s">
        <v>4</v>
      </c>
      <c r="I8" s="49" t="s">
        <v>0</v>
      </c>
      <c r="J8" s="48" t="s">
        <v>4</v>
      </c>
      <c r="K8" s="49" t="s">
        <v>0</v>
      </c>
    </row>
    <row r="9" spans="1:11" s="44" customFormat="1" ht="24.95" customHeight="1" x14ac:dyDescent="0.3">
      <c r="A9" s="34" t="s">
        <v>24</v>
      </c>
      <c r="B9" s="50"/>
      <c r="C9" s="51"/>
      <c r="D9" s="35"/>
      <c r="E9" s="51"/>
      <c r="F9" s="51"/>
      <c r="G9" s="51"/>
      <c r="H9" s="51"/>
      <c r="I9" s="51"/>
      <c r="J9" s="51"/>
      <c r="K9" s="51"/>
    </row>
    <row r="10" spans="1:11" s="44" customFormat="1" ht="24.95" customHeight="1" x14ac:dyDescent="0.3">
      <c r="A10" s="36" t="s">
        <v>15</v>
      </c>
      <c r="B10" s="52"/>
      <c r="C10" s="53"/>
      <c r="D10" s="37"/>
      <c r="E10" s="53"/>
      <c r="F10" s="53"/>
      <c r="G10" s="53"/>
      <c r="H10" s="53"/>
      <c r="I10" s="53"/>
      <c r="J10" s="53"/>
      <c r="K10" s="53"/>
    </row>
    <row r="11" spans="1:11" s="44" customFormat="1" ht="24.95" customHeight="1" x14ac:dyDescent="0.3">
      <c r="A11" s="58" t="s">
        <v>46</v>
      </c>
      <c r="B11" s="59">
        <v>2</v>
      </c>
      <c r="C11" s="60">
        <v>70000</v>
      </c>
      <c r="D11" s="59">
        <v>2</v>
      </c>
      <c r="E11" s="60">
        <v>70000</v>
      </c>
      <c r="F11" s="59">
        <v>0</v>
      </c>
      <c r="G11" s="60">
        <v>0</v>
      </c>
      <c r="H11" s="59">
        <v>0</v>
      </c>
      <c r="I11" s="60">
        <v>0</v>
      </c>
      <c r="J11" s="60">
        <f t="shared" ref="J11" si="0">SUM(B11+D11+F11+H11)</f>
        <v>4</v>
      </c>
      <c r="K11" s="60">
        <f t="shared" ref="K11" si="1">SUM(C11+E11+G11+I11)</f>
        <v>140000</v>
      </c>
    </row>
    <row r="12" spans="1:11" s="68" customFormat="1" ht="24.95" customHeight="1" x14ac:dyDescent="0.3">
      <c r="A12" s="65" t="s">
        <v>26</v>
      </c>
      <c r="B12" s="63">
        <f t="shared" ref="B12:K12" si="2">SUM(B11:B11)</f>
        <v>2</v>
      </c>
      <c r="C12" s="63">
        <f t="shared" si="2"/>
        <v>70000</v>
      </c>
      <c r="D12" s="63">
        <f t="shared" si="2"/>
        <v>2</v>
      </c>
      <c r="E12" s="63">
        <f t="shared" si="2"/>
        <v>70000</v>
      </c>
      <c r="F12" s="63">
        <f t="shared" si="2"/>
        <v>0</v>
      </c>
      <c r="G12" s="63">
        <f t="shared" si="2"/>
        <v>0</v>
      </c>
      <c r="H12" s="63">
        <f t="shared" si="2"/>
        <v>0</v>
      </c>
      <c r="I12" s="63">
        <f t="shared" si="2"/>
        <v>0</v>
      </c>
      <c r="J12" s="63">
        <f t="shared" si="2"/>
        <v>4</v>
      </c>
      <c r="K12" s="63">
        <f t="shared" si="2"/>
        <v>140000</v>
      </c>
    </row>
    <row r="13" spans="1:11" s="44" customFormat="1" ht="24.95" customHeight="1" x14ac:dyDescent="0.3">
      <c r="A13" s="36" t="s">
        <v>31</v>
      </c>
      <c r="B13" s="52"/>
      <c r="C13" s="53"/>
      <c r="D13" s="37"/>
      <c r="E13" s="53"/>
      <c r="F13" s="53"/>
      <c r="G13" s="53"/>
      <c r="H13" s="53"/>
      <c r="I13" s="53"/>
      <c r="J13" s="53"/>
      <c r="K13" s="53"/>
    </row>
    <row r="14" spans="1:11" s="44" customFormat="1" ht="24.95" customHeight="1" x14ac:dyDescent="0.3">
      <c r="A14" s="54" t="s">
        <v>21</v>
      </c>
      <c r="B14" s="55">
        <v>1</v>
      </c>
      <c r="C14" s="56">
        <v>90000</v>
      </c>
      <c r="D14" s="57">
        <v>1</v>
      </c>
      <c r="E14" s="56">
        <v>90000</v>
      </c>
      <c r="F14" s="56">
        <v>0</v>
      </c>
      <c r="G14" s="56">
        <v>0</v>
      </c>
      <c r="H14" s="56">
        <v>0</v>
      </c>
      <c r="I14" s="56">
        <v>0</v>
      </c>
      <c r="J14" s="56">
        <f>SUM(B14+D14+F14+H14)</f>
        <v>2</v>
      </c>
      <c r="K14" s="56">
        <f>SUM(C14+E14+G14+I14)</f>
        <v>180000</v>
      </c>
    </row>
    <row r="15" spans="1:11" s="68" customFormat="1" ht="24.95" customHeight="1" x14ac:dyDescent="0.3">
      <c r="A15" s="65" t="s">
        <v>26</v>
      </c>
      <c r="B15" s="63">
        <f t="shared" ref="B15:K15" si="3">SUM(B14:B14)</f>
        <v>1</v>
      </c>
      <c r="C15" s="63">
        <f t="shared" si="3"/>
        <v>90000</v>
      </c>
      <c r="D15" s="63">
        <f t="shared" si="3"/>
        <v>1</v>
      </c>
      <c r="E15" s="63">
        <f t="shared" si="3"/>
        <v>90000</v>
      </c>
      <c r="F15" s="63">
        <f t="shared" si="3"/>
        <v>0</v>
      </c>
      <c r="G15" s="63">
        <f t="shared" si="3"/>
        <v>0</v>
      </c>
      <c r="H15" s="63">
        <f t="shared" si="3"/>
        <v>0</v>
      </c>
      <c r="I15" s="63">
        <f t="shared" si="3"/>
        <v>0</v>
      </c>
      <c r="J15" s="63">
        <f t="shared" si="3"/>
        <v>2</v>
      </c>
      <c r="K15" s="63">
        <f t="shared" si="3"/>
        <v>180000</v>
      </c>
    </row>
    <row r="16" spans="1:11" s="44" customFormat="1" ht="24.95" customHeight="1" x14ac:dyDescent="0.3">
      <c r="A16" s="102" t="s">
        <v>34</v>
      </c>
      <c r="B16" s="131"/>
      <c r="C16" s="132"/>
      <c r="D16" s="37"/>
      <c r="E16" s="132"/>
      <c r="F16" s="132"/>
      <c r="G16" s="132"/>
      <c r="H16" s="132"/>
      <c r="I16" s="132"/>
      <c r="J16" s="132"/>
      <c r="K16" s="132"/>
    </row>
    <row r="17" spans="1:11" s="44" customFormat="1" ht="24.95" customHeight="1" x14ac:dyDescent="0.3">
      <c r="A17" s="133" t="s">
        <v>39</v>
      </c>
      <c r="B17" s="131"/>
      <c r="C17" s="142"/>
      <c r="D17" s="37"/>
      <c r="E17" s="132"/>
      <c r="F17" s="132"/>
      <c r="G17" s="132"/>
      <c r="H17" s="132"/>
      <c r="I17" s="132"/>
      <c r="J17" s="132"/>
      <c r="K17" s="132"/>
    </row>
    <row r="18" spans="1:11" s="44" customFormat="1" ht="24.95" customHeight="1" x14ac:dyDescent="0.3">
      <c r="A18" s="135" t="s">
        <v>52</v>
      </c>
      <c r="B18" s="136">
        <v>15</v>
      </c>
      <c r="C18" s="137">
        <v>100000</v>
      </c>
      <c r="D18" s="57">
        <v>15</v>
      </c>
      <c r="E18" s="137">
        <v>100000</v>
      </c>
      <c r="F18" s="137">
        <v>0</v>
      </c>
      <c r="G18" s="137">
        <v>0</v>
      </c>
      <c r="H18" s="137">
        <v>0</v>
      </c>
      <c r="I18" s="137">
        <v>0</v>
      </c>
      <c r="J18" s="137">
        <f>SUM(B18+D18+F18+H18)</f>
        <v>30</v>
      </c>
      <c r="K18" s="137">
        <f>SUM(C18+E18+G18+I18)</f>
        <v>200000</v>
      </c>
    </row>
    <row r="19" spans="1:11" s="68" customFormat="1" ht="24.95" customHeight="1" x14ac:dyDescent="0.3">
      <c r="A19" s="65" t="s">
        <v>26</v>
      </c>
      <c r="B19" s="63">
        <f>SUM(B18)</f>
        <v>15</v>
      </c>
      <c r="C19" s="63">
        <f t="shared" ref="C19:K19" si="4">SUM(C18)</f>
        <v>100000</v>
      </c>
      <c r="D19" s="63">
        <f t="shared" si="4"/>
        <v>15</v>
      </c>
      <c r="E19" s="63">
        <f t="shared" si="4"/>
        <v>100000</v>
      </c>
      <c r="F19" s="63">
        <f t="shared" si="4"/>
        <v>0</v>
      </c>
      <c r="G19" s="63">
        <f t="shared" si="4"/>
        <v>0</v>
      </c>
      <c r="H19" s="63">
        <f t="shared" si="4"/>
        <v>0</v>
      </c>
      <c r="I19" s="63">
        <f t="shared" si="4"/>
        <v>0</v>
      </c>
      <c r="J19" s="63">
        <f t="shared" si="4"/>
        <v>30</v>
      </c>
      <c r="K19" s="63">
        <f t="shared" si="4"/>
        <v>200000</v>
      </c>
    </row>
    <row r="20" spans="1:11" s="141" customFormat="1" ht="24.95" customHeight="1" x14ac:dyDescent="0.3">
      <c r="A20" s="65" t="s">
        <v>27</v>
      </c>
      <c r="B20" s="63">
        <f>SUM(B12+B15+B19)</f>
        <v>18</v>
      </c>
      <c r="C20" s="63">
        <f t="shared" ref="C20:K20" si="5">SUM(C12+C15+C19)</f>
        <v>260000</v>
      </c>
      <c r="D20" s="63">
        <f t="shared" si="5"/>
        <v>18</v>
      </c>
      <c r="E20" s="63">
        <f t="shared" si="5"/>
        <v>260000</v>
      </c>
      <c r="F20" s="63">
        <f t="shared" si="5"/>
        <v>0</v>
      </c>
      <c r="G20" s="63">
        <f t="shared" si="5"/>
        <v>0</v>
      </c>
      <c r="H20" s="63">
        <f t="shared" si="5"/>
        <v>0</v>
      </c>
      <c r="I20" s="63">
        <f t="shared" si="5"/>
        <v>0</v>
      </c>
      <c r="J20" s="63">
        <f t="shared" si="5"/>
        <v>36</v>
      </c>
      <c r="K20" s="63">
        <f t="shared" si="5"/>
        <v>520000</v>
      </c>
    </row>
  </sheetData>
  <mergeCells count="10">
    <mergeCell ref="J1:K1"/>
    <mergeCell ref="A2:K2"/>
    <mergeCell ref="A3:K3"/>
    <mergeCell ref="A4:K4"/>
    <mergeCell ref="A5:K5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5" orientation="landscape" verticalDpi="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M9" sqref="M9"/>
    </sheetView>
  </sheetViews>
  <sheetFormatPr defaultRowHeight="24.95" customHeight="1" x14ac:dyDescent="0.3"/>
  <cols>
    <col min="1" max="1" width="32.625" style="40" customWidth="1"/>
    <col min="2" max="2" width="7.625" style="41" customWidth="1"/>
    <col min="3" max="3" width="14.625" style="41" customWidth="1"/>
    <col min="4" max="4" width="7.625" style="42" customWidth="1"/>
    <col min="5" max="5" width="14.625" style="42" customWidth="1"/>
    <col min="6" max="6" width="7.625" style="42" customWidth="1"/>
    <col min="7" max="7" width="14.625" style="42" customWidth="1"/>
    <col min="8" max="8" width="7.625" style="41" customWidth="1"/>
    <col min="9" max="9" width="14.625" style="41" customWidth="1"/>
    <col min="10" max="10" width="7.625" style="41" customWidth="1"/>
    <col min="11" max="11" width="14.625" style="41" customWidth="1"/>
    <col min="12" max="16384" width="9" style="40"/>
  </cols>
  <sheetData>
    <row r="1" spans="1:11" s="72" customFormat="1" ht="24.95" customHeight="1" x14ac:dyDescent="0.35">
      <c r="B1" s="126"/>
      <c r="C1" s="126"/>
      <c r="D1" s="127"/>
      <c r="E1" s="127"/>
      <c r="F1" s="127"/>
      <c r="G1" s="127"/>
      <c r="H1" s="126"/>
      <c r="I1" s="126"/>
      <c r="J1" s="176" t="s">
        <v>11</v>
      </c>
      <c r="K1" s="176"/>
    </row>
    <row r="2" spans="1:11" s="72" customFormat="1" ht="24.95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4.95" customHeight="1" x14ac:dyDescent="0.35">
      <c r="A3" s="177" t="s">
        <v>47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4.95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24.95" customHeight="1" x14ac:dyDescent="0.3">
      <c r="A5" s="181" t="s">
        <v>55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4.95" customHeight="1" x14ac:dyDescent="0.3">
      <c r="A6" s="43" t="s">
        <v>1</v>
      </c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4.95" customHeight="1" x14ac:dyDescent="0.3">
      <c r="A7" s="45"/>
      <c r="B7" s="46" t="s">
        <v>3</v>
      </c>
      <c r="C7" s="46" t="s">
        <v>5</v>
      </c>
      <c r="D7" s="46" t="s">
        <v>3</v>
      </c>
      <c r="E7" s="46" t="s">
        <v>5</v>
      </c>
      <c r="F7" s="46" t="s">
        <v>3</v>
      </c>
      <c r="G7" s="46" t="s">
        <v>5</v>
      </c>
      <c r="H7" s="46" t="s">
        <v>3</v>
      </c>
      <c r="I7" s="46" t="s">
        <v>5</v>
      </c>
      <c r="J7" s="46" t="s">
        <v>3</v>
      </c>
      <c r="K7" s="46" t="s">
        <v>5</v>
      </c>
    </row>
    <row r="8" spans="1:11" s="44" customFormat="1" ht="24.95" customHeight="1" x14ac:dyDescent="0.3">
      <c r="A8" s="47"/>
      <c r="B8" s="48" t="s">
        <v>4</v>
      </c>
      <c r="C8" s="49" t="s">
        <v>0</v>
      </c>
      <c r="D8" s="48" t="s">
        <v>4</v>
      </c>
      <c r="E8" s="49" t="s">
        <v>0</v>
      </c>
      <c r="F8" s="48" t="s">
        <v>4</v>
      </c>
      <c r="G8" s="49" t="s">
        <v>0</v>
      </c>
      <c r="H8" s="48" t="s">
        <v>4</v>
      </c>
      <c r="I8" s="49" t="s">
        <v>0</v>
      </c>
      <c r="J8" s="48" t="s">
        <v>4</v>
      </c>
      <c r="K8" s="49" t="s">
        <v>0</v>
      </c>
    </row>
    <row r="9" spans="1:11" s="44" customFormat="1" ht="24.95" customHeight="1" x14ac:dyDescent="0.3">
      <c r="A9" s="34" t="s">
        <v>14</v>
      </c>
      <c r="B9" s="50"/>
      <c r="C9" s="51"/>
      <c r="D9" s="35"/>
      <c r="E9" s="51"/>
      <c r="F9" s="51"/>
      <c r="G9" s="51"/>
      <c r="H9" s="51"/>
      <c r="I9" s="51"/>
      <c r="J9" s="51"/>
      <c r="K9" s="51"/>
    </row>
    <row r="10" spans="1:11" s="44" customFormat="1" ht="24.95" customHeight="1" x14ac:dyDescent="0.3">
      <c r="A10" s="54" t="s">
        <v>32</v>
      </c>
      <c r="B10" s="55">
        <v>0</v>
      </c>
      <c r="C10" s="56">
        <v>0</v>
      </c>
      <c r="D10" s="57">
        <v>2</v>
      </c>
      <c r="E10" s="56">
        <v>121500000</v>
      </c>
      <c r="F10" s="56">
        <v>0</v>
      </c>
      <c r="G10" s="56">
        <v>0</v>
      </c>
      <c r="H10" s="56">
        <v>0</v>
      </c>
      <c r="I10" s="56">
        <v>0</v>
      </c>
      <c r="J10" s="56">
        <f>SUM(B10+D10+F10+H10)</f>
        <v>2</v>
      </c>
      <c r="K10" s="56">
        <f>SUM(C10+E10+G10+I10)</f>
        <v>121500000</v>
      </c>
    </row>
    <row r="11" spans="1:11" s="64" customFormat="1" ht="24.95" customHeight="1" x14ac:dyDescent="0.3">
      <c r="A11" s="61" t="s">
        <v>26</v>
      </c>
      <c r="B11" s="62">
        <f>SUM(B10)</f>
        <v>0</v>
      </c>
      <c r="C11" s="63">
        <f>SUM(C10)</f>
        <v>0</v>
      </c>
      <c r="D11" s="63">
        <f t="shared" ref="D11:K11" si="0">SUM(D10)</f>
        <v>2</v>
      </c>
      <c r="E11" s="63">
        <f t="shared" si="0"/>
        <v>121500000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2</v>
      </c>
      <c r="K11" s="63">
        <f t="shared" si="0"/>
        <v>121500000</v>
      </c>
    </row>
    <row r="12" spans="1:11" s="64" customFormat="1" ht="24.95" customHeight="1" x14ac:dyDescent="0.3">
      <c r="A12" s="61" t="s">
        <v>27</v>
      </c>
      <c r="B12" s="63">
        <f>SUM(B11)</f>
        <v>0</v>
      </c>
      <c r="C12" s="63">
        <f t="shared" ref="C12:K12" si="1">SUM(C11)</f>
        <v>0</v>
      </c>
      <c r="D12" s="63">
        <f t="shared" si="1"/>
        <v>2</v>
      </c>
      <c r="E12" s="63">
        <f t="shared" si="1"/>
        <v>121500000</v>
      </c>
      <c r="F12" s="63">
        <f t="shared" si="1"/>
        <v>0</v>
      </c>
      <c r="G12" s="63">
        <f t="shared" si="1"/>
        <v>0</v>
      </c>
      <c r="H12" s="63">
        <f t="shared" si="1"/>
        <v>0</v>
      </c>
      <c r="I12" s="63">
        <f t="shared" si="1"/>
        <v>0</v>
      </c>
      <c r="J12" s="63">
        <f t="shared" si="1"/>
        <v>2</v>
      </c>
      <c r="K12" s="63">
        <f t="shared" si="1"/>
        <v>121500000</v>
      </c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topLeftCell="A7" workbookViewId="0">
      <selection activeCell="L27" sqref="L27"/>
    </sheetView>
  </sheetViews>
  <sheetFormatPr defaultRowHeight="21" customHeight="1" x14ac:dyDescent="0.2"/>
  <cols>
    <col min="1" max="1" width="40.625" style="87" customWidth="1"/>
    <col min="2" max="2" width="7.625" style="88" customWidth="1"/>
    <col min="3" max="3" width="13.625" style="89" customWidth="1"/>
    <col min="4" max="4" width="7.625" style="89" customWidth="1"/>
    <col min="5" max="5" width="13.625" style="89" customWidth="1"/>
    <col min="6" max="6" width="7.625" style="89" customWidth="1"/>
    <col min="7" max="7" width="13.625" style="89" customWidth="1"/>
    <col min="8" max="8" width="7.625" style="88" customWidth="1"/>
    <col min="9" max="9" width="13.625" style="89" customWidth="1"/>
    <col min="10" max="10" width="7.625" style="88" customWidth="1"/>
    <col min="11" max="11" width="13.625" style="89" customWidth="1"/>
    <col min="12" max="12" width="11.875" style="87" customWidth="1"/>
    <col min="13" max="16384" width="9" style="87"/>
  </cols>
  <sheetData>
    <row r="1" spans="1:11" s="143" customFormat="1" ht="21" customHeight="1" x14ac:dyDescent="0.2">
      <c r="B1" s="144"/>
      <c r="C1" s="145"/>
      <c r="D1" s="145"/>
      <c r="E1" s="145"/>
      <c r="F1" s="145"/>
      <c r="G1" s="145"/>
      <c r="H1" s="144"/>
      <c r="I1" s="145"/>
      <c r="J1" s="167" t="s">
        <v>11</v>
      </c>
      <c r="K1" s="167"/>
    </row>
    <row r="2" spans="1:11" s="143" customFormat="1" ht="21" customHeight="1" x14ac:dyDescent="0.2">
      <c r="A2" s="168" t="s">
        <v>12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</row>
    <row r="3" spans="1:11" s="143" customFormat="1" ht="21" customHeight="1" x14ac:dyDescent="0.2">
      <c r="A3" s="168" t="s">
        <v>49</v>
      </c>
      <c r="B3" s="168"/>
      <c r="C3" s="168"/>
      <c r="D3" s="168"/>
      <c r="E3" s="168"/>
      <c r="F3" s="168"/>
      <c r="G3" s="168"/>
      <c r="H3" s="168"/>
      <c r="I3" s="168"/>
      <c r="J3" s="168"/>
      <c r="K3" s="168"/>
    </row>
    <row r="4" spans="1:11" s="143" customFormat="1" ht="21" customHeight="1" x14ac:dyDescent="0.2">
      <c r="A4" s="168" t="s">
        <v>13</v>
      </c>
      <c r="B4" s="168"/>
      <c r="C4" s="168"/>
      <c r="D4" s="168"/>
      <c r="E4" s="168"/>
      <c r="F4" s="168"/>
      <c r="G4" s="168"/>
      <c r="H4" s="168"/>
      <c r="I4" s="168"/>
      <c r="J4" s="168"/>
      <c r="K4" s="168"/>
    </row>
    <row r="5" spans="1:11" s="78" customFormat="1" ht="21" customHeight="1" x14ac:dyDescent="0.2">
      <c r="A5" s="182"/>
      <c r="B5" s="182"/>
      <c r="C5" s="182"/>
      <c r="D5" s="182"/>
      <c r="E5" s="182"/>
      <c r="F5" s="182"/>
      <c r="G5" s="182"/>
      <c r="H5" s="182"/>
      <c r="I5" s="182"/>
      <c r="J5" s="182"/>
      <c r="K5" s="182"/>
    </row>
    <row r="6" spans="1:11" s="82" customFormat="1" ht="21" customHeight="1" x14ac:dyDescent="0.2">
      <c r="A6" s="81" t="s">
        <v>1</v>
      </c>
      <c r="B6" s="169" t="s">
        <v>2</v>
      </c>
      <c r="C6" s="170"/>
      <c r="D6" s="171" t="s">
        <v>6</v>
      </c>
      <c r="E6" s="172"/>
      <c r="F6" s="173" t="s">
        <v>7</v>
      </c>
      <c r="G6" s="172"/>
      <c r="H6" s="171" t="s">
        <v>8</v>
      </c>
      <c r="I6" s="172"/>
      <c r="J6" s="169" t="s">
        <v>9</v>
      </c>
      <c r="K6" s="170"/>
    </row>
    <row r="7" spans="1:11" s="82" customFormat="1" ht="21" customHeight="1" x14ac:dyDescent="0.2">
      <c r="A7" s="83"/>
      <c r="B7" s="84" t="s">
        <v>3</v>
      </c>
      <c r="C7" s="107" t="s">
        <v>5</v>
      </c>
      <c r="D7" s="84" t="s">
        <v>3</v>
      </c>
      <c r="E7" s="107" t="s">
        <v>5</v>
      </c>
      <c r="F7" s="84" t="s">
        <v>3</v>
      </c>
      <c r="G7" s="107" t="s">
        <v>5</v>
      </c>
      <c r="H7" s="84" t="s">
        <v>3</v>
      </c>
      <c r="I7" s="107" t="s">
        <v>5</v>
      </c>
      <c r="J7" s="84" t="s">
        <v>3</v>
      </c>
      <c r="K7" s="107" t="s">
        <v>5</v>
      </c>
    </row>
    <row r="8" spans="1:11" s="82" customFormat="1" ht="21" customHeight="1" x14ac:dyDescent="0.2">
      <c r="A8" s="85"/>
      <c r="B8" s="86" t="s">
        <v>4</v>
      </c>
      <c r="C8" s="96" t="s">
        <v>0</v>
      </c>
      <c r="D8" s="86" t="s">
        <v>4</v>
      </c>
      <c r="E8" s="96" t="s">
        <v>0</v>
      </c>
      <c r="F8" s="86" t="s">
        <v>4</v>
      </c>
      <c r="G8" s="96" t="s">
        <v>0</v>
      </c>
      <c r="H8" s="86" t="s">
        <v>4</v>
      </c>
      <c r="I8" s="96" t="s">
        <v>0</v>
      </c>
      <c r="J8" s="86" t="s">
        <v>4</v>
      </c>
      <c r="K8" s="96" t="s">
        <v>0</v>
      </c>
    </row>
    <row r="9" spans="1:11" s="93" customFormat="1" ht="21" customHeight="1" x14ac:dyDescent="0.2">
      <c r="A9" s="90" t="s">
        <v>14</v>
      </c>
      <c r="B9" s="91"/>
      <c r="C9" s="92"/>
      <c r="D9" s="92"/>
      <c r="E9" s="92"/>
      <c r="F9" s="92"/>
      <c r="G9" s="92"/>
      <c r="H9" s="92"/>
      <c r="I9" s="92"/>
      <c r="J9" s="92"/>
      <c r="K9" s="92"/>
    </row>
    <row r="10" spans="1:11" s="78" customFormat="1" ht="21" customHeight="1" x14ac:dyDescent="0.2">
      <c r="A10" s="94" t="s">
        <v>10</v>
      </c>
      <c r="B10" s="95">
        <v>2</v>
      </c>
      <c r="C10" s="96">
        <v>2917000</v>
      </c>
      <c r="D10" s="96">
        <v>19</v>
      </c>
      <c r="E10" s="96">
        <v>194176000</v>
      </c>
      <c r="F10" s="96">
        <v>6</v>
      </c>
      <c r="G10" s="96">
        <v>23911000</v>
      </c>
      <c r="H10" s="96">
        <v>8</v>
      </c>
      <c r="I10" s="96">
        <v>13085000</v>
      </c>
      <c r="J10" s="96">
        <f>SUM(B10+D10+F10+H10)</f>
        <v>35</v>
      </c>
      <c r="K10" s="96">
        <f>SUM(C10+E10+G10+I10)</f>
        <v>234089000</v>
      </c>
    </row>
    <row r="11" spans="1:11" s="100" customFormat="1" ht="21" customHeight="1" x14ac:dyDescent="0.2">
      <c r="A11" s="97" t="s">
        <v>26</v>
      </c>
      <c r="B11" s="98">
        <f>SUM(B10)</f>
        <v>2</v>
      </c>
      <c r="C11" s="99">
        <f>SUM(C10)</f>
        <v>2917000</v>
      </c>
      <c r="D11" s="98">
        <f t="shared" ref="D11:K11" si="0">SUM(D10)</f>
        <v>19</v>
      </c>
      <c r="E11" s="99">
        <f t="shared" si="0"/>
        <v>194176000</v>
      </c>
      <c r="F11" s="98">
        <f t="shared" si="0"/>
        <v>6</v>
      </c>
      <c r="G11" s="99">
        <f t="shared" si="0"/>
        <v>23911000</v>
      </c>
      <c r="H11" s="98">
        <f t="shared" si="0"/>
        <v>8</v>
      </c>
      <c r="I11" s="99">
        <f t="shared" si="0"/>
        <v>13085000</v>
      </c>
      <c r="J11" s="98">
        <f t="shared" si="0"/>
        <v>35</v>
      </c>
      <c r="K11" s="99">
        <f t="shared" si="0"/>
        <v>234089000</v>
      </c>
    </row>
    <row r="12" spans="1:11" s="82" customFormat="1" ht="21" customHeight="1" x14ac:dyDescent="0.2">
      <c r="A12" s="101" t="s">
        <v>24</v>
      </c>
      <c r="B12" s="91"/>
      <c r="C12" s="92"/>
      <c r="D12" s="35"/>
      <c r="E12" s="92"/>
      <c r="F12" s="92"/>
      <c r="G12" s="92"/>
      <c r="H12" s="92"/>
      <c r="I12" s="92"/>
      <c r="J12" s="92"/>
      <c r="K12" s="92"/>
    </row>
    <row r="13" spans="1:11" s="82" customFormat="1" ht="21" customHeight="1" x14ac:dyDescent="0.2">
      <c r="A13" s="102" t="s">
        <v>15</v>
      </c>
      <c r="B13" s="103"/>
      <c r="C13" s="104"/>
      <c r="D13" s="37"/>
      <c r="E13" s="104"/>
      <c r="F13" s="104"/>
      <c r="G13" s="104"/>
      <c r="H13" s="104"/>
      <c r="I13" s="104"/>
      <c r="J13" s="104"/>
      <c r="K13" s="104"/>
    </row>
    <row r="14" spans="1:11" s="82" customFormat="1" ht="21" customHeight="1" x14ac:dyDescent="0.2">
      <c r="A14" s="105" t="s">
        <v>29</v>
      </c>
      <c r="B14" s="106">
        <v>8</v>
      </c>
      <c r="C14" s="107">
        <v>2461000</v>
      </c>
      <c r="D14" s="57">
        <v>8</v>
      </c>
      <c r="E14" s="107">
        <v>2469500</v>
      </c>
      <c r="F14" s="107">
        <v>8</v>
      </c>
      <c r="G14" s="107">
        <v>2478000</v>
      </c>
      <c r="H14" s="107">
        <v>8</v>
      </c>
      <c r="I14" s="107">
        <v>2478000</v>
      </c>
      <c r="J14" s="107">
        <f>SUM(B14+D14+F14+H14)</f>
        <v>32</v>
      </c>
      <c r="K14" s="107">
        <f>SUM(C14+E14+G14+I14)</f>
        <v>9886500</v>
      </c>
    </row>
    <row r="15" spans="1:11" s="112" customFormat="1" ht="21" customHeight="1" x14ac:dyDescent="0.2">
      <c r="A15" s="108" t="s">
        <v>26</v>
      </c>
      <c r="B15" s="99">
        <f t="shared" ref="B15:K15" si="1">SUM(B14:B14)</f>
        <v>8</v>
      </c>
      <c r="C15" s="108">
        <f t="shared" si="1"/>
        <v>2461000</v>
      </c>
      <c r="D15" s="99">
        <f t="shared" si="1"/>
        <v>8</v>
      </c>
      <c r="E15" s="108">
        <f t="shared" si="1"/>
        <v>2469500</v>
      </c>
      <c r="F15" s="99">
        <f t="shared" si="1"/>
        <v>8</v>
      </c>
      <c r="G15" s="108">
        <f t="shared" si="1"/>
        <v>2478000</v>
      </c>
      <c r="H15" s="99">
        <f t="shared" si="1"/>
        <v>8</v>
      </c>
      <c r="I15" s="108">
        <f t="shared" si="1"/>
        <v>2478000</v>
      </c>
      <c r="J15" s="99">
        <f t="shared" si="1"/>
        <v>32</v>
      </c>
      <c r="K15" s="99">
        <f t="shared" si="1"/>
        <v>9886500</v>
      </c>
    </row>
    <row r="16" spans="1:11" s="82" customFormat="1" ht="18" customHeight="1" x14ac:dyDescent="0.2">
      <c r="A16" s="109" t="s">
        <v>31</v>
      </c>
      <c r="B16" s="106"/>
      <c r="C16" s="107"/>
      <c r="D16" s="57"/>
      <c r="E16" s="107"/>
      <c r="F16" s="107"/>
      <c r="G16" s="107"/>
      <c r="H16" s="107"/>
      <c r="I16" s="107"/>
      <c r="J16" s="107"/>
      <c r="K16" s="107"/>
    </row>
    <row r="17" spans="1:12" s="82" customFormat="1" ht="18" customHeight="1" x14ac:dyDescent="0.2">
      <c r="A17" s="105" t="s">
        <v>37</v>
      </c>
      <c r="B17" s="106">
        <v>1</v>
      </c>
      <c r="C17" s="107">
        <v>600000</v>
      </c>
      <c r="D17" s="57">
        <v>1</v>
      </c>
      <c r="E17" s="107">
        <v>600000</v>
      </c>
      <c r="F17" s="107">
        <v>0</v>
      </c>
      <c r="G17" s="107">
        <v>0</v>
      </c>
      <c r="H17" s="107">
        <v>0</v>
      </c>
      <c r="I17" s="107">
        <v>0</v>
      </c>
      <c r="J17" s="107">
        <f>SUM(B17+D17+F17+H17)</f>
        <v>2</v>
      </c>
      <c r="K17" s="107">
        <f>SUM(C17+E17+G17+I17)</f>
        <v>1200000</v>
      </c>
    </row>
    <row r="18" spans="1:12" s="100" customFormat="1" ht="21" customHeight="1" x14ac:dyDescent="0.2">
      <c r="A18" s="97" t="s">
        <v>26</v>
      </c>
      <c r="B18" s="98">
        <f t="shared" ref="B18:K18" si="2">SUM(B17:B17)</f>
        <v>1</v>
      </c>
      <c r="C18" s="99">
        <f t="shared" si="2"/>
        <v>600000</v>
      </c>
      <c r="D18" s="99">
        <f t="shared" si="2"/>
        <v>1</v>
      </c>
      <c r="E18" s="99">
        <f t="shared" si="2"/>
        <v>600000</v>
      </c>
      <c r="F18" s="99">
        <f t="shared" si="2"/>
        <v>0</v>
      </c>
      <c r="G18" s="99">
        <f t="shared" si="2"/>
        <v>0</v>
      </c>
      <c r="H18" s="99">
        <f t="shared" si="2"/>
        <v>0</v>
      </c>
      <c r="I18" s="99">
        <f t="shared" si="2"/>
        <v>0</v>
      </c>
      <c r="J18" s="99">
        <f t="shared" si="2"/>
        <v>2</v>
      </c>
      <c r="K18" s="99">
        <f t="shared" si="2"/>
        <v>1200000</v>
      </c>
    </row>
    <row r="19" spans="1:12" s="82" customFormat="1" ht="18" customHeight="1" x14ac:dyDescent="0.2">
      <c r="A19" s="109" t="s">
        <v>33</v>
      </c>
      <c r="B19" s="106"/>
      <c r="C19" s="107"/>
      <c r="D19" s="57"/>
      <c r="E19" s="107"/>
      <c r="F19" s="107"/>
      <c r="G19" s="107"/>
      <c r="H19" s="107"/>
      <c r="I19" s="107"/>
      <c r="J19" s="107"/>
      <c r="K19" s="107"/>
    </row>
    <row r="20" spans="1:12" s="82" customFormat="1" ht="18" customHeight="1" x14ac:dyDescent="0.2">
      <c r="A20" s="105" t="s">
        <v>22</v>
      </c>
      <c r="B20" s="106">
        <v>0</v>
      </c>
      <c r="C20" s="107">
        <v>0</v>
      </c>
      <c r="D20" s="57">
        <v>1</v>
      </c>
      <c r="E20" s="107">
        <v>5000000</v>
      </c>
      <c r="F20" s="107">
        <v>1</v>
      </c>
      <c r="G20" s="107">
        <v>15000000</v>
      </c>
      <c r="H20" s="107">
        <v>1</v>
      </c>
      <c r="I20" s="107">
        <v>2000000</v>
      </c>
      <c r="J20" s="107">
        <f t="shared" ref="J20:K20" si="3">SUM(B20+D20+F20+H20)</f>
        <v>3</v>
      </c>
      <c r="K20" s="107">
        <f t="shared" si="3"/>
        <v>22000000</v>
      </c>
    </row>
    <row r="21" spans="1:12" s="112" customFormat="1" ht="18" customHeight="1" x14ac:dyDescent="0.2">
      <c r="A21" s="108" t="s">
        <v>26</v>
      </c>
      <c r="B21" s="99">
        <f>SUM(B20)</f>
        <v>0</v>
      </c>
      <c r="C21" s="99">
        <f t="shared" ref="C21:K21" si="4">SUM(C20)</f>
        <v>0</v>
      </c>
      <c r="D21" s="99">
        <f t="shared" si="4"/>
        <v>1</v>
      </c>
      <c r="E21" s="99">
        <f t="shared" si="4"/>
        <v>5000000</v>
      </c>
      <c r="F21" s="99">
        <f t="shared" si="4"/>
        <v>1</v>
      </c>
      <c r="G21" s="99">
        <f t="shared" si="4"/>
        <v>15000000</v>
      </c>
      <c r="H21" s="99">
        <f t="shared" si="4"/>
        <v>1</v>
      </c>
      <c r="I21" s="99">
        <f t="shared" si="4"/>
        <v>2000000</v>
      </c>
      <c r="J21" s="99">
        <f t="shared" si="4"/>
        <v>3</v>
      </c>
      <c r="K21" s="99">
        <f t="shared" si="4"/>
        <v>22000000</v>
      </c>
    </row>
    <row r="22" spans="1:12" s="115" customFormat="1" ht="21" customHeight="1" x14ac:dyDescent="0.2">
      <c r="A22" s="90" t="s">
        <v>34</v>
      </c>
      <c r="B22" s="91"/>
      <c r="C22" s="92"/>
      <c r="D22" s="35"/>
      <c r="E22" s="92"/>
      <c r="F22" s="92"/>
      <c r="G22" s="92"/>
      <c r="H22" s="92"/>
      <c r="I22" s="92"/>
      <c r="J22" s="92"/>
      <c r="K22" s="92"/>
      <c r="L22" s="112"/>
    </row>
    <row r="23" spans="1:12" s="115" customFormat="1" ht="21" customHeight="1" x14ac:dyDescent="0.2">
      <c r="A23" s="111" t="s">
        <v>39</v>
      </c>
      <c r="B23" s="103"/>
      <c r="C23" s="155"/>
      <c r="D23" s="37"/>
      <c r="E23" s="104"/>
      <c r="F23" s="104"/>
      <c r="G23" s="104"/>
      <c r="H23" s="104"/>
      <c r="I23" s="104"/>
      <c r="J23" s="104"/>
      <c r="K23" s="104"/>
    </row>
    <row r="24" spans="1:12" s="115" customFormat="1" ht="21" customHeight="1" x14ac:dyDescent="0.2">
      <c r="A24" s="105" t="s">
        <v>23</v>
      </c>
      <c r="B24" s="106">
        <v>1</v>
      </c>
      <c r="C24" s="107">
        <v>3203600</v>
      </c>
      <c r="D24" s="57">
        <v>4</v>
      </c>
      <c r="E24" s="107">
        <v>4356840</v>
      </c>
      <c r="F24" s="107">
        <v>1</v>
      </c>
      <c r="G24" s="107">
        <v>3000000</v>
      </c>
      <c r="H24" s="107">
        <v>1</v>
      </c>
      <c r="I24" s="107">
        <v>3000000</v>
      </c>
      <c r="J24" s="107">
        <f>SUM(B24+D24+F24+H24)</f>
        <v>7</v>
      </c>
      <c r="K24" s="107">
        <f>SUM(C24+E24+G24+I24)</f>
        <v>13560440</v>
      </c>
    </row>
    <row r="25" spans="1:12" s="149" customFormat="1" ht="21" customHeight="1" x14ac:dyDescent="0.2">
      <c r="A25" s="94" t="s">
        <v>41</v>
      </c>
      <c r="B25" s="95">
        <v>0</v>
      </c>
      <c r="C25" s="96">
        <v>0</v>
      </c>
      <c r="D25" s="154">
        <v>3</v>
      </c>
      <c r="E25" s="96">
        <v>3000000</v>
      </c>
      <c r="F25" s="96">
        <v>0</v>
      </c>
      <c r="G25" s="96">
        <v>0</v>
      </c>
      <c r="H25" s="96">
        <v>0</v>
      </c>
      <c r="I25" s="96">
        <v>0</v>
      </c>
      <c r="J25" s="96">
        <f t="shared" ref="J25" si="5">SUM(B25+D25+F25+H25)</f>
        <v>3</v>
      </c>
      <c r="K25" s="96">
        <f t="shared" ref="K25" si="6">SUM(C25+E25+G25+I25)</f>
        <v>3000000</v>
      </c>
    </row>
    <row r="26" spans="1:12" s="115" customFormat="1" ht="21" customHeight="1" x14ac:dyDescent="0.2">
      <c r="A26" s="85" t="s">
        <v>26</v>
      </c>
      <c r="B26" s="153">
        <f>SUM(B24:B25)</f>
        <v>1</v>
      </c>
      <c r="C26" s="156">
        <f t="shared" ref="C26:K26" si="7">SUM(C24:C25)</f>
        <v>3203600</v>
      </c>
      <c r="D26" s="153">
        <f t="shared" si="7"/>
        <v>7</v>
      </c>
      <c r="E26" s="156">
        <f t="shared" si="7"/>
        <v>7356840</v>
      </c>
      <c r="F26" s="153">
        <f t="shared" si="7"/>
        <v>1</v>
      </c>
      <c r="G26" s="156">
        <f t="shared" si="7"/>
        <v>3000000</v>
      </c>
      <c r="H26" s="153">
        <f t="shared" si="7"/>
        <v>1</v>
      </c>
      <c r="I26" s="156">
        <f t="shared" si="7"/>
        <v>3000000</v>
      </c>
      <c r="J26" s="153">
        <f t="shared" si="7"/>
        <v>10</v>
      </c>
      <c r="K26" s="156">
        <f t="shared" si="7"/>
        <v>16560440</v>
      </c>
    </row>
    <row r="27" spans="1:12" s="112" customFormat="1" ht="21" customHeight="1" x14ac:dyDescent="0.2">
      <c r="A27" s="108" t="s">
        <v>27</v>
      </c>
      <c r="B27" s="99">
        <f>SUM(B11+B15+B18+B21+B26)</f>
        <v>12</v>
      </c>
      <c r="C27" s="99">
        <f t="shared" ref="C27:K27" si="8">SUM(C11+C15+C18+C21+C26)</f>
        <v>9181600</v>
      </c>
      <c r="D27" s="99">
        <f t="shared" si="8"/>
        <v>36</v>
      </c>
      <c r="E27" s="99">
        <f t="shared" si="8"/>
        <v>209602340</v>
      </c>
      <c r="F27" s="99">
        <f t="shared" si="8"/>
        <v>16</v>
      </c>
      <c r="G27" s="99">
        <f t="shared" si="8"/>
        <v>44389000</v>
      </c>
      <c r="H27" s="99">
        <f t="shared" si="8"/>
        <v>18</v>
      </c>
      <c r="I27" s="99">
        <f t="shared" si="8"/>
        <v>20563000</v>
      </c>
      <c r="J27" s="99">
        <f t="shared" si="8"/>
        <v>82</v>
      </c>
      <c r="K27" s="99">
        <f t="shared" si="8"/>
        <v>283735940</v>
      </c>
    </row>
    <row r="28" spans="1:12" s="78" customFormat="1" ht="21" customHeight="1" x14ac:dyDescent="0.2">
      <c r="B28" s="80"/>
      <c r="C28" s="79"/>
      <c r="D28" s="79"/>
      <c r="E28" s="79"/>
      <c r="F28" s="79"/>
      <c r="G28" s="79"/>
      <c r="H28" s="80"/>
      <c r="I28" s="79"/>
      <c r="J28" s="80"/>
      <c r="K28" s="79"/>
    </row>
    <row r="29" spans="1:12" s="78" customFormat="1" ht="21" customHeight="1" x14ac:dyDescent="0.2">
      <c r="B29" s="80"/>
      <c r="C29" s="79"/>
      <c r="D29" s="79"/>
      <c r="E29" s="79"/>
      <c r="F29" s="79"/>
      <c r="G29" s="79"/>
      <c r="H29" s="80"/>
      <c r="I29" s="79"/>
      <c r="J29" s="80"/>
      <c r="K29" s="79"/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J21" sqref="J21"/>
    </sheetView>
  </sheetViews>
  <sheetFormatPr defaultRowHeight="21" customHeight="1" x14ac:dyDescent="0.3"/>
  <cols>
    <col min="1" max="1" width="37.625" style="40" customWidth="1"/>
    <col min="2" max="2" width="7.625" style="118" customWidth="1"/>
    <col min="3" max="3" width="13.625" style="42" customWidth="1"/>
    <col min="4" max="4" width="7.625" style="42" customWidth="1"/>
    <col min="5" max="5" width="13.625" style="42" customWidth="1"/>
    <col min="6" max="6" width="7.625" style="42" customWidth="1"/>
    <col min="7" max="7" width="13.625" style="42" customWidth="1"/>
    <col min="8" max="8" width="7.625" style="118" customWidth="1"/>
    <col min="9" max="9" width="13.625" style="42" customWidth="1"/>
    <col min="10" max="10" width="7.625" style="118" customWidth="1"/>
    <col min="11" max="11" width="13.625" style="42" customWidth="1"/>
    <col min="12" max="16384" width="9" style="40"/>
  </cols>
  <sheetData>
    <row r="1" spans="1:11" s="72" customFormat="1" ht="21" customHeight="1" x14ac:dyDescent="0.35">
      <c r="B1" s="126"/>
      <c r="C1" s="127"/>
      <c r="D1" s="127"/>
      <c r="E1" s="127"/>
      <c r="F1" s="127"/>
      <c r="G1" s="127"/>
      <c r="H1" s="126"/>
      <c r="I1" s="127"/>
      <c r="J1" s="176" t="s">
        <v>11</v>
      </c>
      <c r="K1" s="176"/>
    </row>
    <row r="2" spans="1:11" s="72" customFormat="1" ht="21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1" customHeight="1" x14ac:dyDescent="0.35">
      <c r="A3" s="177" t="s">
        <v>49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1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21" customHeight="1" x14ac:dyDescent="0.3">
      <c r="A5" s="181" t="s">
        <v>53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1" customHeight="1" x14ac:dyDescent="0.3">
      <c r="A6" s="43" t="s">
        <v>1</v>
      </c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1" customHeight="1" x14ac:dyDescent="0.3">
      <c r="A7" s="46"/>
      <c r="B7" s="46" t="s">
        <v>3</v>
      </c>
      <c r="C7" s="56" t="s">
        <v>5</v>
      </c>
      <c r="D7" s="46" t="s">
        <v>3</v>
      </c>
      <c r="E7" s="56" t="s">
        <v>5</v>
      </c>
      <c r="F7" s="46" t="s">
        <v>3</v>
      </c>
      <c r="G7" s="56" t="s">
        <v>5</v>
      </c>
      <c r="H7" s="46" t="s">
        <v>3</v>
      </c>
      <c r="I7" s="56" t="s">
        <v>5</v>
      </c>
      <c r="J7" s="46" t="s">
        <v>3</v>
      </c>
      <c r="K7" s="56" t="s">
        <v>5</v>
      </c>
    </row>
    <row r="8" spans="1:11" s="44" customFormat="1" ht="21" customHeight="1" x14ac:dyDescent="0.3">
      <c r="A8" s="49"/>
      <c r="B8" s="48" t="s">
        <v>4</v>
      </c>
      <c r="C8" s="60" t="s">
        <v>0</v>
      </c>
      <c r="D8" s="48" t="s">
        <v>4</v>
      </c>
      <c r="E8" s="60" t="s">
        <v>0</v>
      </c>
      <c r="F8" s="48" t="s">
        <v>4</v>
      </c>
      <c r="G8" s="60" t="s">
        <v>0</v>
      </c>
      <c r="H8" s="48" t="s">
        <v>4</v>
      </c>
      <c r="I8" s="60" t="s">
        <v>0</v>
      </c>
      <c r="J8" s="48" t="s">
        <v>4</v>
      </c>
      <c r="K8" s="60" t="s">
        <v>0</v>
      </c>
    </row>
    <row r="9" spans="1:11" s="44" customFormat="1" ht="21" customHeight="1" x14ac:dyDescent="0.3">
      <c r="A9" s="34" t="s">
        <v>14</v>
      </c>
      <c r="B9" s="50"/>
      <c r="C9" s="51"/>
      <c r="D9" s="51"/>
      <c r="E9" s="51"/>
      <c r="F9" s="51"/>
      <c r="G9" s="51"/>
      <c r="H9" s="51"/>
      <c r="I9" s="51"/>
      <c r="J9" s="51"/>
      <c r="K9" s="51"/>
    </row>
    <row r="10" spans="1:11" s="44" customFormat="1" ht="21" customHeight="1" x14ac:dyDescent="0.3">
      <c r="A10" s="58" t="s">
        <v>10</v>
      </c>
      <c r="B10" s="59">
        <v>2</v>
      </c>
      <c r="C10" s="60">
        <v>2917000</v>
      </c>
      <c r="D10" s="60">
        <v>13</v>
      </c>
      <c r="E10" s="60">
        <v>21176000</v>
      </c>
      <c r="F10" s="60">
        <v>6</v>
      </c>
      <c r="G10" s="60">
        <v>23911000</v>
      </c>
      <c r="H10" s="60">
        <v>8</v>
      </c>
      <c r="I10" s="60">
        <v>13085000</v>
      </c>
      <c r="J10" s="60">
        <f>SUM(B10+D10+F10+H10)</f>
        <v>29</v>
      </c>
      <c r="K10" s="60">
        <f>SUM(C10+E10+G10+I10)</f>
        <v>61089000</v>
      </c>
    </row>
    <row r="11" spans="1:11" s="119" customFormat="1" ht="21" customHeight="1" x14ac:dyDescent="0.3">
      <c r="A11" s="61" t="s">
        <v>26</v>
      </c>
      <c r="B11" s="62">
        <f>SUM(B10)</f>
        <v>2</v>
      </c>
      <c r="C11" s="63">
        <f t="shared" ref="C11:K11" si="0">SUM(C10)</f>
        <v>2917000</v>
      </c>
      <c r="D11" s="62">
        <f t="shared" si="0"/>
        <v>13</v>
      </c>
      <c r="E11" s="63">
        <f t="shared" si="0"/>
        <v>21176000</v>
      </c>
      <c r="F11" s="62">
        <f t="shared" si="0"/>
        <v>6</v>
      </c>
      <c r="G11" s="63">
        <f t="shared" si="0"/>
        <v>23911000</v>
      </c>
      <c r="H11" s="62">
        <f t="shared" si="0"/>
        <v>8</v>
      </c>
      <c r="I11" s="63">
        <f t="shared" si="0"/>
        <v>13085000</v>
      </c>
      <c r="J11" s="62">
        <f t="shared" si="0"/>
        <v>29</v>
      </c>
      <c r="K11" s="63">
        <f t="shared" si="0"/>
        <v>61089000</v>
      </c>
    </row>
    <row r="12" spans="1:11" s="119" customFormat="1" ht="21" customHeight="1" x14ac:dyDescent="0.3">
      <c r="A12" s="34" t="s">
        <v>24</v>
      </c>
      <c r="B12" s="50"/>
      <c r="C12" s="51"/>
      <c r="D12" s="35"/>
      <c r="E12" s="51"/>
      <c r="F12" s="51"/>
      <c r="G12" s="51"/>
      <c r="H12" s="51"/>
      <c r="I12" s="51"/>
      <c r="J12" s="51"/>
      <c r="K12" s="51"/>
    </row>
    <row r="13" spans="1:11" s="119" customFormat="1" ht="21" customHeight="1" x14ac:dyDescent="0.3">
      <c r="A13" s="66" t="s">
        <v>15</v>
      </c>
      <c r="B13" s="55"/>
      <c r="C13" s="56"/>
      <c r="D13" s="57"/>
      <c r="E13" s="56"/>
      <c r="F13" s="56"/>
      <c r="G13" s="56"/>
      <c r="H13" s="56"/>
      <c r="I13" s="56"/>
      <c r="J13" s="56"/>
      <c r="K13" s="56"/>
    </row>
    <row r="14" spans="1:11" s="119" customFormat="1" ht="21" customHeight="1" x14ac:dyDescent="0.3">
      <c r="A14" s="73" t="s">
        <v>29</v>
      </c>
      <c r="B14" s="55">
        <v>8</v>
      </c>
      <c r="C14" s="56">
        <v>2461000</v>
      </c>
      <c r="D14" s="57">
        <v>8</v>
      </c>
      <c r="E14" s="56">
        <v>2469500</v>
      </c>
      <c r="F14" s="56">
        <v>8</v>
      </c>
      <c r="G14" s="56">
        <v>2478000</v>
      </c>
      <c r="H14" s="56">
        <v>8</v>
      </c>
      <c r="I14" s="56">
        <v>2478000</v>
      </c>
      <c r="J14" s="56">
        <f>SUM(B14+D14+F14+H14)</f>
        <v>32</v>
      </c>
      <c r="K14" s="56">
        <f>SUM(C14+E14+G14+I14)</f>
        <v>9886500</v>
      </c>
    </row>
    <row r="15" spans="1:11" s="68" customFormat="1" ht="21" customHeight="1" x14ac:dyDescent="0.3">
      <c r="A15" s="65" t="s">
        <v>26</v>
      </c>
      <c r="B15" s="63">
        <f>SUM(B14)</f>
        <v>8</v>
      </c>
      <c r="C15" s="63">
        <f t="shared" ref="C15:K15" si="1">SUM(C14)</f>
        <v>2461000</v>
      </c>
      <c r="D15" s="63">
        <f t="shared" si="1"/>
        <v>8</v>
      </c>
      <c r="E15" s="63">
        <f t="shared" si="1"/>
        <v>2469500</v>
      </c>
      <c r="F15" s="63">
        <f t="shared" si="1"/>
        <v>8</v>
      </c>
      <c r="G15" s="63">
        <f t="shared" si="1"/>
        <v>2478000</v>
      </c>
      <c r="H15" s="63">
        <f t="shared" si="1"/>
        <v>8</v>
      </c>
      <c r="I15" s="63">
        <f t="shared" si="1"/>
        <v>2478000</v>
      </c>
      <c r="J15" s="63">
        <f t="shared" si="1"/>
        <v>32</v>
      </c>
      <c r="K15" s="63">
        <f t="shared" si="1"/>
        <v>9886500</v>
      </c>
    </row>
    <row r="16" spans="1:11" s="44" customFormat="1" ht="21" customHeight="1" x14ac:dyDescent="0.3">
      <c r="A16" s="36" t="s">
        <v>31</v>
      </c>
      <c r="B16" s="52"/>
      <c r="C16" s="53"/>
      <c r="D16" s="37"/>
      <c r="E16" s="53"/>
      <c r="F16" s="53"/>
      <c r="G16" s="53"/>
      <c r="H16" s="53"/>
      <c r="I16" s="53"/>
      <c r="J16" s="53"/>
      <c r="K16" s="53"/>
    </row>
    <row r="17" spans="1:12" s="44" customFormat="1" ht="21" customHeight="1" x14ac:dyDescent="0.3">
      <c r="A17" s="54" t="s">
        <v>21</v>
      </c>
      <c r="B17" s="55">
        <v>1</v>
      </c>
      <c r="C17" s="56">
        <v>600000</v>
      </c>
      <c r="D17" s="57">
        <v>1</v>
      </c>
      <c r="E17" s="56">
        <v>600000</v>
      </c>
      <c r="F17" s="56">
        <v>0</v>
      </c>
      <c r="G17" s="56">
        <v>0</v>
      </c>
      <c r="H17" s="56">
        <v>0</v>
      </c>
      <c r="I17" s="56">
        <v>0</v>
      </c>
      <c r="J17" s="56">
        <f>SUM(B17+D17+F17+H17)</f>
        <v>2</v>
      </c>
      <c r="K17" s="56">
        <f>SUM(C17+E17+G17+I17)</f>
        <v>1200000</v>
      </c>
    </row>
    <row r="18" spans="1:12" s="68" customFormat="1" ht="21" customHeight="1" x14ac:dyDescent="0.3">
      <c r="A18" s="65" t="s">
        <v>26</v>
      </c>
      <c r="B18" s="63">
        <f>SUM(B17)</f>
        <v>1</v>
      </c>
      <c r="C18" s="63">
        <f t="shared" ref="C18:K18" si="2">SUM(C17)</f>
        <v>600000</v>
      </c>
      <c r="D18" s="63">
        <f t="shared" si="2"/>
        <v>1</v>
      </c>
      <c r="E18" s="63">
        <f t="shared" si="2"/>
        <v>600000</v>
      </c>
      <c r="F18" s="63">
        <f t="shared" si="2"/>
        <v>0</v>
      </c>
      <c r="G18" s="63">
        <f t="shared" si="2"/>
        <v>0</v>
      </c>
      <c r="H18" s="63">
        <f t="shared" si="2"/>
        <v>0</v>
      </c>
      <c r="I18" s="63">
        <f t="shared" si="2"/>
        <v>0</v>
      </c>
      <c r="J18" s="63">
        <f t="shared" si="2"/>
        <v>2</v>
      </c>
      <c r="K18" s="63">
        <f t="shared" si="2"/>
        <v>1200000</v>
      </c>
    </row>
    <row r="19" spans="1:12" s="68" customFormat="1" ht="21" customHeight="1" x14ac:dyDescent="0.3">
      <c r="A19" s="121" t="s">
        <v>44</v>
      </c>
      <c r="B19" s="120"/>
      <c r="C19" s="120"/>
      <c r="D19" s="120"/>
      <c r="E19" s="120"/>
      <c r="F19" s="120"/>
      <c r="G19" s="120"/>
      <c r="H19" s="120"/>
      <c r="I19" s="120"/>
      <c r="J19" s="120"/>
      <c r="K19" s="120"/>
    </row>
    <row r="20" spans="1:12" s="42" customFormat="1" ht="21" customHeight="1" x14ac:dyDescent="0.3">
      <c r="A20" s="105" t="s">
        <v>22</v>
      </c>
      <c r="B20" s="123">
        <v>0</v>
      </c>
      <c r="C20" s="123">
        <v>0</v>
      </c>
      <c r="D20" s="123">
        <v>0</v>
      </c>
      <c r="E20" s="123">
        <v>0</v>
      </c>
      <c r="F20" s="123">
        <v>0</v>
      </c>
      <c r="G20" s="123">
        <v>0</v>
      </c>
      <c r="H20" s="123">
        <v>1</v>
      </c>
      <c r="I20" s="123">
        <v>2000000</v>
      </c>
      <c r="J20" s="123">
        <f>SUM(B20+D20+F20+H20)</f>
        <v>1</v>
      </c>
      <c r="K20" s="123">
        <f>SUM(C20+E20+G20+I20)</f>
        <v>2000000</v>
      </c>
    </row>
    <row r="21" spans="1:12" s="68" customFormat="1" ht="21" customHeight="1" x14ac:dyDescent="0.3">
      <c r="A21" s="65" t="s">
        <v>26</v>
      </c>
      <c r="B21" s="63">
        <f>SUM(B20)</f>
        <v>0</v>
      </c>
      <c r="C21" s="63">
        <f t="shared" ref="C21:K21" si="3">SUM(C20)</f>
        <v>0</v>
      </c>
      <c r="D21" s="63">
        <f t="shared" si="3"/>
        <v>0</v>
      </c>
      <c r="E21" s="63">
        <f t="shared" si="3"/>
        <v>0</v>
      </c>
      <c r="F21" s="63">
        <f t="shared" si="3"/>
        <v>0</v>
      </c>
      <c r="G21" s="63">
        <f t="shared" si="3"/>
        <v>0</v>
      </c>
      <c r="H21" s="63">
        <f t="shared" si="3"/>
        <v>1</v>
      </c>
      <c r="I21" s="63">
        <f t="shared" si="3"/>
        <v>2000000</v>
      </c>
      <c r="J21" s="63">
        <f t="shared" si="3"/>
        <v>1</v>
      </c>
      <c r="K21" s="63">
        <f t="shared" si="3"/>
        <v>2000000</v>
      </c>
    </row>
    <row r="22" spans="1:12" s="68" customFormat="1" ht="21" customHeight="1" x14ac:dyDescent="0.3">
      <c r="A22" s="101" t="s">
        <v>34</v>
      </c>
      <c r="B22" s="157"/>
      <c r="C22" s="158"/>
      <c r="D22" s="35"/>
      <c r="E22" s="158"/>
      <c r="F22" s="158"/>
      <c r="G22" s="158"/>
      <c r="H22" s="158"/>
      <c r="I22" s="158"/>
      <c r="J22" s="158"/>
      <c r="K22" s="158"/>
    </row>
    <row r="23" spans="1:12" s="68" customFormat="1" ht="21" customHeight="1" x14ac:dyDescent="0.3">
      <c r="A23" s="133" t="s">
        <v>39</v>
      </c>
      <c r="B23" s="131"/>
      <c r="C23" s="134"/>
      <c r="D23" s="37"/>
      <c r="E23" s="132"/>
      <c r="F23" s="132"/>
      <c r="G23" s="132"/>
      <c r="H23" s="132"/>
      <c r="I23" s="132"/>
      <c r="J23" s="132"/>
      <c r="K23" s="132"/>
    </row>
    <row r="24" spans="1:12" s="68" customFormat="1" ht="21" customHeight="1" x14ac:dyDescent="0.3">
      <c r="A24" s="135" t="s">
        <v>23</v>
      </c>
      <c r="B24" s="136">
        <v>1</v>
      </c>
      <c r="C24" s="137">
        <v>3203600</v>
      </c>
      <c r="D24" s="57">
        <v>1</v>
      </c>
      <c r="E24" s="137">
        <v>4356840</v>
      </c>
      <c r="F24" s="137">
        <v>1</v>
      </c>
      <c r="G24" s="137">
        <v>3000000</v>
      </c>
      <c r="H24" s="137">
        <v>1</v>
      </c>
      <c r="I24" s="137">
        <v>3000000</v>
      </c>
      <c r="J24" s="137">
        <f>SUM(B24+D24+F24+H24)</f>
        <v>4</v>
      </c>
      <c r="K24" s="137">
        <f>SUM(C24+E24+G24+I24)</f>
        <v>13560440</v>
      </c>
      <c r="L24" s="141"/>
    </row>
    <row r="25" spans="1:12" s="68" customFormat="1" ht="21" customHeight="1" x14ac:dyDescent="0.3">
      <c r="A25" s="138" t="s">
        <v>26</v>
      </c>
      <c r="B25" s="139">
        <f>SUM(B24)</f>
        <v>1</v>
      </c>
      <c r="C25" s="148">
        <f t="shared" ref="C25:K25" si="4">SUM(C24)</f>
        <v>3203600</v>
      </c>
      <c r="D25" s="139">
        <f t="shared" si="4"/>
        <v>1</v>
      </c>
      <c r="E25" s="148">
        <f t="shared" si="4"/>
        <v>4356840</v>
      </c>
      <c r="F25" s="139">
        <f t="shared" si="4"/>
        <v>1</v>
      </c>
      <c r="G25" s="148">
        <f t="shared" si="4"/>
        <v>3000000</v>
      </c>
      <c r="H25" s="139">
        <f t="shared" si="4"/>
        <v>1</v>
      </c>
      <c r="I25" s="148">
        <f t="shared" si="4"/>
        <v>3000000</v>
      </c>
      <c r="J25" s="139">
        <f t="shared" si="4"/>
        <v>4</v>
      </c>
      <c r="K25" s="148">
        <f t="shared" si="4"/>
        <v>13560440</v>
      </c>
      <c r="L25" s="141"/>
    </row>
    <row r="26" spans="1:12" s="119" customFormat="1" ht="21" customHeight="1" x14ac:dyDescent="0.3">
      <c r="A26" s="61" t="s">
        <v>27</v>
      </c>
      <c r="B26" s="63">
        <f>SUM(B11+B15+B18+B21+B25)</f>
        <v>12</v>
      </c>
      <c r="C26" s="63">
        <f t="shared" ref="C26:K26" si="5">SUM(C11+C15+C18+C21+C25)</f>
        <v>9181600</v>
      </c>
      <c r="D26" s="63">
        <f t="shared" si="5"/>
        <v>23</v>
      </c>
      <c r="E26" s="63">
        <f t="shared" si="5"/>
        <v>28602340</v>
      </c>
      <c r="F26" s="63">
        <f t="shared" si="5"/>
        <v>15</v>
      </c>
      <c r="G26" s="63">
        <f t="shared" si="5"/>
        <v>29389000</v>
      </c>
      <c r="H26" s="63">
        <f t="shared" si="5"/>
        <v>18</v>
      </c>
      <c r="I26" s="63">
        <f t="shared" si="5"/>
        <v>20563000</v>
      </c>
      <c r="J26" s="63">
        <f t="shared" si="5"/>
        <v>68</v>
      </c>
      <c r="K26" s="63">
        <f t="shared" si="5"/>
        <v>87735940</v>
      </c>
      <c r="L26" s="146"/>
    </row>
    <row r="27" spans="1:12" ht="21" customHeight="1" x14ac:dyDescent="0.3">
      <c r="L27" s="147"/>
    </row>
    <row r="30" spans="1:12" ht="21" customHeight="1" x14ac:dyDescent="0.3">
      <c r="B30" s="40"/>
      <c r="C30" s="124"/>
      <c r="D30" s="40"/>
      <c r="E30" s="124"/>
      <c r="F30" s="40"/>
      <c r="G30" s="124"/>
      <c r="H30" s="40"/>
      <c r="I30" s="124"/>
      <c r="J30" s="40"/>
      <c r="K30" s="124"/>
    </row>
    <row r="31" spans="1:12" ht="21" customHeight="1" x14ac:dyDescent="0.3">
      <c r="B31" s="40"/>
      <c r="C31" s="124"/>
      <c r="D31" s="40"/>
      <c r="E31" s="124"/>
      <c r="F31" s="40"/>
      <c r="G31" s="124"/>
      <c r="H31" s="40"/>
      <c r="I31" s="124"/>
      <c r="J31" s="40"/>
      <c r="K31" s="124"/>
    </row>
    <row r="32" spans="1:12" ht="21" customHeight="1" x14ac:dyDescent="0.3">
      <c r="B32" s="40"/>
      <c r="C32" s="124"/>
      <c r="D32" s="40"/>
      <c r="E32" s="124"/>
      <c r="F32" s="40"/>
      <c r="G32" s="124"/>
      <c r="H32" s="40"/>
      <c r="I32" s="124"/>
      <c r="J32" s="40"/>
      <c r="K32" s="124"/>
    </row>
    <row r="33" spans="2:11" ht="21" customHeight="1" x14ac:dyDescent="0.3">
      <c r="B33" s="40"/>
      <c r="C33" s="124"/>
      <c r="D33" s="40"/>
      <c r="E33" s="124"/>
      <c r="F33" s="40"/>
      <c r="G33" s="124"/>
      <c r="H33" s="40"/>
      <c r="I33" s="124"/>
      <c r="J33" s="40"/>
      <c r="K33" s="124"/>
    </row>
    <row r="34" spans="2:11" ht="21" customHeight="1" x14ac:dyDescent="0.3">
      <c r="B34" s="40"/>
      <c r="C34" s="124"/>
      <c r="D34" s="40"/>
      <c r="E34" s="124"/>
      <c r="F34" s="40"/>
      <c r="G34" s="124"/>
      <c r="H34" s="40"/>
      <c r="I34" s="124"/>
      <c r="J34" s="40"/>
      <c r="K34" s="124"/>
    </row>
    <row r="35" spans="2:11" ht="21" customHeight="1" x14ac:dyDescent="0.3">
      <c r="B35" s="40"/>
      <c r="C35" s="124"/>
      <c r="D35" s="40"/>
      <c r="E35" s="124"/>
      <c r="F35" s="40"/>
      <c r="G35" s="124"/>
      <c r="H35" s="40"/>
      <c r="I35" s="124"/>
      <c r="J35" s="40"/>
      <c r="K35" s="124"/>
    </row>
    <row r="36" spans="2:11" ht="21" customHeight="1" x14ac:dyDescent="0.3">
      <c r="B36" s="40"/>
      <c r="C36" s="124"/>
      <c r="D36" s="40"/>
      <c r="E36" s="124"/>
      <c r="F36" s="40"/>
      <c r="G36" s="124"/>
      <c r="H36" s="40"/>
      <c r="I36" s="124"/>
      <c r="J36" s="40"/>
      <c r="K36" s="124"/>
    </row>
  </sheetData>
  <mergeCells count="10">
    <mergeCell ref="B6:C6"/>
    <mergeCell ref="D6:E6"/>
    <mergeCell ref="F6:G6"/>
    <mergeCell ref="H6:I6"/>
    <mergeCell ref="J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"/>
  <sheetViews>
    <sheetView workbookViewId="0">
      <selection activeCell="A5" sqref="A5:K5"/>
    </sheetView>
  </sheetViews>
  <sheetFormatPr defaultRowHeight="24.95" customHeight="1" x14ac:dyDescent="0.3"/>
  <cols>
    <col min="1" max="1" width="38.625" style="40" customWidth="1"/>
    <col min="2" max="2" width="8.625" style="118" customWidth="1"/>
    <col min="3" max="3" width="12.625" style="118" customWidth="1"/>
    <col min="4" max="4" width="8.625" style="42" customWidth="1"/>
    <col min="5" max="5" width="12.625" style="42" customWidth="1"/>
    <col min="6" max="6" width="8.625" style="42" customWidth="1"/>
    <col min="7" max="7" width="12.625" style="42" customWidth="1"/>
    <col min="8" max="8" width="8.625" style="118" customWidth="1"/>
    <col min="9" max="9" width="12.625" style="118" customWidth="1"/>
    <col min="10" max="10" width="8.625" style="118" customWidth="1"/>
    <col min="11" max="11" width="12.625" style="118" customWidth="1"/>
    <col min="12" max="16384" width="9" style="40"/>
  </cols>
  <sheetData>
    <row r="1" spans="1:11" s="72" customFormat="1" ht="24.95" customHeight="1" x14ac:dyDescent="0.35">
      <c r="B1" s="126"/>
      <c r="C1" s="126"/>
      <c r="D1" s="127"/>
      <c r="E1" s="127"/>
      <c r="F1" s="127"/>
      <c r="G1" s="127"/>
      <c r="H1" s="126"/>
      <c r="I1" s="126"/>
      <c r="J1" s="176" t="s">
        <v>11</v>
      </c>
      <c r="K1" s="176"/>
    </row>
    <row r="2" spans="1:11" s="72" customFormat="1" ht="24.95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4.95" customHeight="1" x14ac:dyDescent="0.35">
      <c r="A3" s="177" t="s">
        <v>49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4.95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24.95" customHeight="1" x14ac:dyDescent="0.3">
      <c r="A5" s="181" t="s">
        <v>56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4.95" customHeight="1" x14ac:dyDescent="0.3">
      <c r="A6" s="43" t="s">
        <v>1</v>
      </c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4.95" customHeight="1" x14ac:dyDescent="0.3">
      <c r="A7" s="45"/>
      <c r="B7" s="46" t="s">
        <v>3</v>
      </c>
      <c r="C7" s="46" t="s">
        <v>5</v>
      </c>
      <c r="D7" s="46" t="s">
        <v>3</v>
      </c>
      <c r="E7" s="46" t="s">
        <v>5</v>
      </c>
      <c r="F7" s="46" t="s">
        <v>3</v>
      </c>
      <c r="G7" s="46" t="s">
        <v>5</v>
      </c>
      <c r="H7" s="46" t="s">
        <v>3</v>
      </c>
      <c r="I7" s="46" t="s">
        <v>5</v>
      </c>
      <c r="J7" s="46" t="s">
        <v>3</v>
      </c>
      <c r="K7" s="46" t="s">
        <v>5</v>
      </c>
    </row>
    <row r="8" spans="1:11" s="44" customFormat="1" ht="24.95" customHeight="1" x14ac:dyDescent="0.3">
      <c r="A8" s="47"/>
      <c r="B8" s="48" t="s">
        <v>4</v>
      </c>
      <c r="C8" s="49" t="s">
        <v>0</v>
      </c>
      <c r="D8" s="48" t="s">
        <v>4</v>
      </c>
      <c r="E8" s="49" t="s">
        <v>0</v>
      </c>
      <c r="F8" s="48" t="s">
        <v>4</v>
      </c>
      <c r="G8" s="49" t="s">
        <v>0</v>
      </c>
      <c r="H8" s="48" t="s">
        <v>4</v>
      </c>
      <c r="I8" s="49" t="s">
        <v>0</v>
      </c>
      <c r="J8" s="48" t="s">
        <v>4</v>
      </c>
      <c r="K8" s="49" t="s">
        <v>0</v>
      </c>
    </row>
    <row r="9" spans="1:11" s="44" customFormat="1" ht="24.95" customHeight="1" x14ac:dyDescent="0.3">
      <c r="A9" s="34" t="s">
        <v>14</v>
      </c>
      <c r="B9" s="55"/>
      <c r="C9" s="56"/>
      <c r="D9" s="57"/>
      <c r="E9" s="56"/>
      <c r="F9" s="56"/>
      <c r="G9" s="56"/>
      <c r="H9" s="56"/>
      <c r="I9" s="56"/>
      <c r="J9" s="56"/>
      <c r="K9" s="56"/>
    </row>
    <row r="10" spans="1:11" s="119" customFormat="1" ht="24.95" customHeight="1" x14ac:dyDescent="0.3">
      <c r="A10" s="58" t="s">
        <v>10</v>
      </c>
      <c r="B10" s="55">
        <v>0</v>
      </c>
      <c r="C10" s="56">
        <v>0</v>
      </c>
      <c r="D10" s="57">
        <v>1</v>
      </c>
      <c r="E10" s="56">
        <v>3000000</v>
      </c>
      <c r="F10" s="56">
        <v>0</v>
      </c>
      <c r="G10" s="56">
        <v>0</v>
      </c>
      <c r="H10" s="56">
        <v>0</v>
      </c>
      <c r="I10" s="56">
        <v>0</v>
      </c>
      <c r="J10" s="56">
        <f>SUM(B10+D10+F10+H10)</f>
        <v>1</v>
      </c>
      <c r="K10" s="56">
        <f>SUM(C10+E10+G10+I10)</f>
        <v>3000000</v>
      </c>
    </row>
    <row r="11" spans="1:11" s="68" customFormat="1" ht="24.95" customHeight="1" x14ac:dyDescent="0.3">
      <c r="A11" s="65" t="s">
        <v>26</v>
      </c>
      <c r="B11" s="63">
        <f>SUM(B10)</f>
        <v>0</v>
      </c>
      <c r="C11" s="63">
        <f t="shared" ref="C11:K12" si="0">SUM(C10)</f>
        <v>0</v>
      </c>
      <c r="D11" s="63">
        <f t="shared" si="0"/>
        <v>1</v>
      </c>
      <c r="E11" s="63">
        <f t="shared" si="0"/>
        <v>3000000</v>
      </c>
      <c r="F11" s="63">
        <f t="shared" si="0"/>
        <v>0</v>
      </c>
      <c r="G11" s="63">
        <f t="shared" si="0"/>
        <v>0</v>
      </c>
      <c r="H11" s="63">
        <f t="shared" si="0"/>
        <v>0</v>
      </c>
      <c r="I11" s="63">
        <f t="shared" si="0"/>
        <v>0</v>
      </c>
      <c r="J11" s="63">
        <f t="shared" si="0"/>
        <v>1</v>
      </c>
      <c r="K11" s="63">
        <f t="shared" si="0"/>
        <v>3000000</v>
      </c>
    </row>
    <row r="12" spans="1:11" s="68" customFormat="1" ht="24.95" customHeight="1" x14ac:dyDescent="0.3">
      <c r="A12" s="65" t="s">
        <v>27</v>
      </c>
      <c r="B12" s="63">
        <f>SUM(B11)</f>
        <v>0</v>
      </c>
      <c r="C12" s="63">
        <f t="shared" si="0"/>
        <v>0</v>
      </c>
      <c r="D12" s="63">
        <f t="shared" si="0"/>
        <v>1</v>
      </c>
      <c r="E12" s="63">
        <f t="shared" si="0"/>
        <v>3000000</v>
      </c>
      <c r="F12" s="63">
        <f t="shared" si="0"/>
        <v>0</v>
      </c>
      <c r="G12" s="63">
        <f t="shared" si="0"/>
        <v>0</v>
      </c>
      <c r="H12" s="63">
        <f t="shared" si="0"/>
        <v>0</v>
      </c>
      <c r="I12" s="63">
        <f t="shared" si="0"/>
        <v>0</v>
      </c>
      <c r="J12" s="63">
        <f t="shared" si="0"/>
        <v>1</v>
      </c>
      <c r="K12" s="63">
        <f t="shared" si="0"/>
        <v>3000000</v>
      </c>
    </row>
  </sheetData>
  <mergeCells count="10">
    <mergeCell ref="J1:K1"/>
    <mergeCell ref="A2:K2"/>
    <mergeCell ref="A3:K3"/>
    <mergeCell ref="A4:K4"/>
    <mergeCell ref="A5:K5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topLeftCell="A7" workbookViewId="0">
      <selection activeCell="H21" sqref="H21"/>
    </sheetView>
  </sheetViews>
  <sheetFormatPr defaultRowHeight="24.95" customHeight="1" x14ac:dyDescent="0.3"/>
  <cols>
    <col min="1" max="1" width="42.625" style="40" customWidth="1"/>
    <col min="2" max="2" width="8.625" style="118" customWidth="1"/>
    <col min="3" max="3" width="10.625" style="118" customWidth="1"/>
    <col min="4" max="4" width="8.625" style="42" customWidth="1"/>
    <col min="5" max="5" width="14.625" style="42" customWidth="1"/>
    <col min="6" max="6" width="8.625" style="42" customWidth="1"/>
    <col min="7" max="7" width="13.625" style="42" customWidth="1"/>
    <col min="8" max="8" width="8.625" style="118" customWidth="1"/>
    <col min="9" max="9" width="10.625" style="118" customWidth="1"/>
    <col min="10" max="10" width="8.625" style="118" customWidth="1"/>
    <col min="11" max="11" width="14.625" style="118" customWidth="1"/>
    <col min="12" max="16384" width="9" style="40"/>
  </cols>
  <sheetData>
    <row r="1" spans="1:11" s="72" customFormat="1" ht="24.95" customHeight="1" x14ac:dyDescent="0.35">
      <c r="B1" s="126"/>
      <c r="C1" s="126"/>
      <c r="D1" s="127"/>
      <c r="E1" s="127"/>
      <c r="F1" s="127"/>
      <c r="G1" s="127"/>
      <c r="H1" s="126"/>
      <c r="I1" s="126"/>
      <c r="J1" s="176" t="s">
        <v>11</v>
      </c>
      <c r="K1" s="176"/>
    </row>
    <row r="2" spans="1:11" s="72" customFormat="1" ht="24.95" customHeight="1" x14ac:dyDescent="0.35">
      <c r="A2" s="177" t="s">
        <v>12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</row>
    <row r="3" spans="1:11" s="72" customFormat="1" ht="24.95" customHeight="1" x14ac:dyDescent="0.35">
      <c r="A3" s="177" t="s">
        <v>49</v>
      </c>
      <c r="B3" s="177"/>
      <c r="C3" s="177"/>
      <c r="D3" s="177"/>
      <c r="E3" s="177"/>
      <c r="F3" s="177"/>
      <c r="G3" s="177"/>
      <c r="H3" s="177"/>
      <c r="I3" s="177"/>
      <c r="J3" s="177"/>
      <c r="K3" s="177"/>
    </row>
    <row r="4" spans="1:11" s="72" customFormat="1" ht="24.95" customHeight="1" x14ac:dyDescent="0.35">
      <c r="A4" s="177" t="s">
        <v>13</v>
      </c>
      <c r="B4" s="177"/>
      <c r="C4" s="177"/>
      <c r="D4" s="177"/>
      <c r="E4" s="177"/>
      <c r="F4" s="177"/>
      <c r="G4" s="177"/>
      <c r="H4" s="177"/>
      <c r="I4" s="177"/>
      <c r="J4" s="177"/>
      <c r="K4" s="177"/>
    </row>
    <row r="5" spans="1:11" ht="24.95" customHeight="1" x14ac:dyDescent="0.3">
      <c r="A5" s="181" t="s">
        <v>55</v>
      </c>
      <c r="B5" s="181"/>
      <c r="C5" s="181"/>
      <c r="D5" s="181"/>
      <c r="E5" s="181"/>
      <c r="F5" s="181"/>
      <c r="G5" s="181"/>
      <c r="H5" s="181"/>
      <c r="I5" s="181"/>
      <c r="J5" s="181"/>
      <c r="K5" s="181"/>
    </row>
    <row r="6" spans="1:11" s="44" customFormat="1" ht="24.95" customHeight="1" x14ac:dyDescent="0.3">
      <c r="A6" s="43" t="s">
        <v>1</v>
      </c>
      <c r="B6" s="178" t="s">
        <v>2</v>
      </c>
      <c r="C6" s="179"/>
      <c r="D6" s="174" t="s">
        <v>6</v>
      </c>
      <c r="E6" s="175"/>
      <c r="F6" s="180" t="s">
        <v>7</v>
      </c>
      <c r="G6" s="175"/>
      <c r="H6" s="174" t="s">
        <v>8</v>
      </c>
      <c r="I6" s="175"/>
      <c r="J6" s="178" t="s">
        <v>9</v>
      </c>
      <c r="K6" s="179"/>
    </row>
    <row r="7" spans="1:11" s="44" customFormat="1" ht="24.95" customHeight="1" x14ac:dyDescent="0.3">
      <c r="A7" s="45"/>
      <c r="B7" s="46" t="s">
        <v>3</v>
      </c>
      <c r="C7" s="46" t="s">
        <v>5</v>
      </c>
      <c r="D7" s="46" t="s">
        <v>3</v>
      </c>
      <c r="E7" s="46" t="s">
        <v>5</v>
      </c>
      <c r="F7" s="46" t="s">
        <v>3</v>
      </c>
      <c r="G7" s="46" t="s">
        <v>5</v>
      </c>
      <c r="H7" s="46" t="s">
        <v>3</v>
      </c>
      <c r="I7" s="46" t="s">
        <v>5</v>
      </c>
      <c r="J7" s="46" t="s">
        <v>3</v>
      </c>
      <c r="K7" s="46" t="s">
        <v>5</v>
      </c>
    </row>
    <row r="8" spans="1:11" s="44" customFormat="1" ht="24.95" customHeight="1" x14ac:dyDescent="0.3">
      <c r="A8" s="47"/>
      <c r="B8" s="48" t="s">
        <v>4</v>
      </c>
      <c r="C8" s="49" t="s">
        <v>0</v>
      </c>
      <c r="D8" s="48" t="s">
        <v>4</v>
      </c>
      <c r="E8" s="49" t="s">
        <v>0</v>
      </c>
      <c r="F8" s="48" t="s">
        <v>4</v>
      </c>
      <c r="G8" s="49" t="s">
        <v>0</v>
      </c>
      <c r="H8" s="48" t="s">
        <v>4</v>
      </c>
      <c r="I8" s="49" t="s">
        <v>0</v>
      </c>
      <c r="J8" s="48" t="s">
        <v>4</v>
      </c>
      <c r="K8" s="49" t="s">
        <v>0</v>
      </c>
    </row>
    <row r="9" spans="1:11" s="44" customFormat="1" ht="24.95" customHeight="1" x14ac:dyDescent="0.3">
      <c r="A9" s="34" t="s">
        <v>14</v>
      </c>
      <c r="B9" s="55"/>
      <c r="C9" s="56"/>
      <c r="D9" s="57"/>
      <c r="E9" s="56"/>
      <c r="F9" s="56"/>
      <c r="G9" s="56"/>
      <c r="H9" s="56"/>
      <c r="I9" s="56"/>
      <c r="J9" s="56"/>
      <c r="K9" s="56"/>
    </row>
    <row r="10" spans="1:11" s="119" customFormat="1" ht="24.95" customHeight="1" x14ac:dyDescent="0.3">
      <c r="A10" s="58" t="s">
        <v>10</v>
      </c>
      <c r="B10" s="55">
        <v>0</v>
      </c>
      <c r="C10" s="56">
        <v>0</v>
      </c>
      <c r="D10" s="57">
        <v>4</v>
      </c>
      <c r="E10" s="56">
        <v>155000000</v>
      </c>
      <c r="F10" s="56">
        <v>1</v>
      </c>
      <c r="G10" s="56">
        <v>450000000</v>
      </c>
      <c r="H10" s="56">
        <v>0</v>
      </c>
      <c r="I10" s="56">
        <v>0</v>
      </c>
      <c r="J10" s="56">
        <f>SUM(B10+D10+F10+H10)</f>
        <v>5</v>
      </c>
      <c r="K10" s="56">
        <f>SUM(C10+E10+G10+I10)</f>
        <v>605000000</v>
      </c>
    </row>
    <row r="11" spans="1:11" s="68" customFormat="1" ht="24.95" customHeight="1" x14ac:dyDescent="0.3">
      <c r="A11" s="65" t="s">
        <v>26</v>
      </c>
      <c r="B11" s="63">
        <f>SUM(B10)</f>
        <v>0</v>
      </c>
      <c r="C11" s="63">
        <f t="shared" ref="C11:K11" si="0">SUM(C10)</f>
        <v>0</v>
      </c>
      <c r="D11" s="63">
        <f t="shared" si="0"/>
        <v>4</v>
      </c>
      <c r="E11" s="63">
        <f t="shared" si="0"/>
        <v>155000000</v>
      </c>
      <c r="F11" s="63">
        <f t="shared" si="0"/>
        <v>1</v>
      </c>
      <c r="G11" s="63">
        <f t="shared" si="0"/>
        <v>450000000</v>
      </c>
      <c r="H11" s="63">
        <f t="shared" si="0"/>
        <v>0</v>
      </c>
      <c r="I11" s="63">
        <f t="shared" si="0"/>
        <v>0</v>
      </c>
      <c r="J11" s="63">
        <f t="shared" si="0"/>
        <v>5</v>
      </c>
      <c r="K11" s="63">
        <f t="shared" si="0"/>
        <v>605000000</v>
      </c>
    </row>
    <row r="12" spans="1:11" s="68" customFormat="1" ht="24.95" customHeight="1" x14ac:dyDescent="0.3">
      <c r="A12" s="109" t="s">
        <v>33</v>
      </c>
      <c r="B12" s="55"/>
      <c r="C12" s="56"/>
      <c r="D12" s="57"/>
      <c r="E12" s="56"/>
      <c r="F12" s="56"/>
      <c r="G12" s="56"/>
      <c r="H12" s="56"/>
      <c r="I12" s="56"/>
      <c r="J12" s="56"/>
      <c r="K12" s="56"/>
    </row>
    <row r="13" spans="1:11" s="68" customFormat="1" ht="24.95" customHeight="1" x14ac:dyDescent="0.3">
      <c r="A13" s="105" t="s">
        <v>22</v>
      </c>
      <c r="B13" s="55">
        <v>0</v>
      </c>
      <c r="C13" s="56">
        <v>0</v>
      </c>
      <c r="D13" s="57">
        <v>1</v>
      </c>
      <c r="E13" s="56">
        <v>5000000</v>
      </c>
      <c r="F13" s="56">
        <v>1</v>
      </c>
      <c r="G13" s="56">
        <v>15000000</v>
      </c>
      <c r="H13" s="56">
        <v>0</v>
      </c>
      <c r="I13" s="56">
        <v>0</v>
      </c>
      <c r="J13" s="56">
        <f>SUM(B13+D13+F13+H13)</f>
        <v>2</v>
      </c>
      <c r="K13" s="56">
        <f>SUM(C13+E13+G13+I13)</f>
        <v>20000000</v>
      </c>
    </row>
    <row r="14" spans="1:11" s="68" customFormat="1" ht="24.95" customHeight="1" x14ac:dyDescent="0.3">
      <c r="A14" s="65" t="s">
        <v>26</v>
      </c>
      <c r="B14" s="63">
        <f t="shared" ref="B14:K14" si="1">SUM(B13)</f>
        <v>0</v>
      </c>
      <c r="C14" s="63">
        <f t="shared" si="1"/>
        <v>0</v>
      </c>
      <c r="D14" s="63">
        <f t="shared" si="1"/>
        <v>1</v>
      </c>
      <c r="E14" s="63">
        <f t="shared" si="1"/>
        <v>5000000</v>
      </c>
      <c r="F14" s="63">
        <f t="shared" si="1"/>
        <v>1</v>
      </c>
      <c r="G14" s="63">
        <f t="shared" si="1"/>
        <v>15000000</v>
      </c>
      <c r="H14" s="63">
        <f t="shared" si="1"/>
        <v>0</v>
      </c>
      <c r="I14" s="63">
        <f t="shared" si="1"/>
        <v>0</v>
      </c>
      <c r="J14" s="63">
        <f t="shared" si="1"/>
        <v>2</v>
      </c>
      <c r="K14" s="63">
        <f t="shared" si="1"/>
        <v>20000000</v>
      </c>
    </row>
    <row r="15" spans="1:11" s="68" customFormat="1" ht="24.95" customHeight="1" x14ac:dyDescent="0.3">
      <c r="A15" s="128" t="s">
        <v>50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</row>
    <row r="16" spans="1:11" s="68" customFormat="1" ht="24.95" customHeight="1" x14ac:dyDescent="0.3">
      <c r="A16" s="121" t="s">
        <v>51</v>
      </c>
      <c r="B16" s="120"/>
      <c r="C16" s="120"/>
      <c r="D16" s="120"/>
      <c r="E16" s="120"/>
      <c r="F16" s="120"/>
      <c r="G16" s="120"/>
      <c r="H16" s="120"/>
      <c r="I16" s="120"/>
      <c r="J16" s="120"/>
      <c r="K16" s="120"/>
    </row>
    <row r="17" spans="1:11" s="68" customFormat="1" ht="24.95" customHeight="1" x14ac:dyDescent="0.3">
      <c r="A17" s="130" t="s">
        <v>38</v>
      </c>
      <c r="B17" s="125">
        <v>0</v>
      </c>
      <c r="C17" s="125">
        <v>0</v>
      </c>
      <c r="D17" s="125">
        <v>3</v>
      </c>
      <c r="E17" s="125">
        <v>3000000</v>
      </c>
      <c r="F17" s="125">
        <v>0</v>
      </c>
      <c r="G17" s="125">
        <v>0</v>
      </c>
      <c r="H17" s="125">
        <v>0</v>
      </c>
      <c r="I17" s="125">
        <v>0</v>
      </c>
      <c r="J17" s="125">
        <f>SUM(B17+D17+F17+H17)</f>
        <v>3</v>
      </c>
      <c r="K17" s="125">
        <f>SUM(C17+E17+G17+I17)</f>
        <v>3000000</v>
      </c>
    </row>
    <row r="18" spans="1:11" s="68" customFormat="1" ht="24.95" customHeight="1" x14ac:dyDescent="0.3">
      <c r="A18" s="65" t="s">
        <v>27</v>
      </c>
      <c r="B18" s="63">
        <f>SUM(B11+B14+B17)</f>
        <v>0</v>
      </c>
      <c r="C18" s="63">
        <f t="shared" ref="C18:K18" si="2">SUM(C11+C14+C17)</f>
        <v>0</v>
      </c>
      <c r="D18" s="63">
        <f t="shared" si="2"/>
        <v>8</v>
      </c>
      <c r="E18" s="63">
        <f t="shared" si="2"/>
        <v>163000000</v>
      </c>
      <c r="F18" s="63">
        <f t="shared" si="2"/>
        <v>2</v>
      </c>
      <c r="G18" s="63">
        <f t="shared" si="2"/>
        <v>465000000</v>
      </c>
      <c r="H18" s="63">
        <f t="shared" si="2"/>
        <v>0</v>
      </c>
      <c r="I18" s="63">
        <f t="shared" si="2"/>
        <v>0</v>
      </c>
      <c r="J18" s="63">
        <f t="shared" si="2"/>
        <v>10</v>
      </c>
      <c r="K18" s="63">
        <f t="shared" si="2"/>
        <v>628000000</v>
      </c>
    </row>
  </sheetData>
  <mergeCells count="10">
    <mergeCell ref="J1:K1"/>
    <mergeCell ref="A2:K2"/>
    <mergeCell ref="A3:K3"/>
    <mergeCell ref="A4:K4"/>
    <mergeCell ref="A5:K5"/>
    <mergeCell ref="B6:C6"/>
    <mergeCell ref="D6:E6"/>
    <mergeCell ref="F6:G6"/>
    <mergeCell ref="H6:I6"/>
    <mergeCell ref="J6:K6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1/2560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2</vt:i4>
      </vt:variant>
    </vt:vector>
  </HeadingPairs>
  <TitlesOfParts>
    <vt:vector size="11" baseType="lpstr">
      <vt:lpstr>สรุปภาพรวม</vt:lpstr>
      <vt:lpstr>รวมเพิ่ม</vt:lpstr>
      <vt:lpstr>ผ.01</vt:lpstr>
      <vt:lpstr>ผ.02</vt:lpstr>
      <vt:lpstr>ผ.05</vt:lpstr>
      <vt:lpstr>รวมเปลี่ยนแปลง</vt:lpstr>
      <vt:lpstr>ป(ผ.01)</vt:lpstr>
      <vt:lpstr>ป(ผ.03)</vt:lpstr>
      <vt:lpstr>ป(ผ.05)</vt:lpstr>
      <vt:lpstr>ผ.01!Print_Titles</vt:lpstr>
      <vt:lpstr>สรุปภาพรวม!Print_Titles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2019-07-17T08:13:58Z</dcterms:modified>
</cp:coreProperties>
</file>